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Титульный лист" sheetId="1" r:id="rId1"/>
    <sheet name="сентябрь" sheetId="2" r:id="rId2"/>
  </sheets>
  <definedNames>
    <definedName name="_xlnm.Print_Titles" localSheetId="1">'сентябрь'!$B:$B,'сентябрь'!$5:$8</definedName>
    <definedName name="_xlnm.Print_Area" localSheetId="1">'сентябрь'!$B$4:$AG$74</definedName>
  </definedNames>
  <calcPr fullCalcOnLoad="1"/>
</workbook>
</file>

<file path=xl/sharedStrings.xml><?xml version="1.0" encoding="utf-8"?>
<sst xmlns="http://schemas.openxmlformats.org/spreadsheetml/2006/main" count="438" uniqueCount="88">
  <si>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</si>
  <si>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</si>
  <si>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</si>
  <si>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</si>
  <si>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</si>
  <si>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</si>
  <si>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</si>
  <si>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</si>
  <si>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</si>
  <si>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</si>
  <si>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</si>
  <si>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</si>
  <si>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</si>
  <si>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</si>
  <si>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</si>
  <si>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</si>
  <si>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к текущему году</t>
  </si>
  <si>
    <t>кассовый расход</t>
  </si>
  <si>
    <t>Кассовый расход на  отчетную дату</t>
  </si>
  <si>
    <t>Результаты реализации и причины отклонений факта от плана</t>
  </si>
  <si>
    <t>План на 2014 год</t>
  </si>
  <si>
    <t>бюджет автономного округа</t>
  </si>
  <si>
    <t>Согласовано</t>
  </si>
  <si>
    <t>Заместитель главы Администрации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</si>
  <si>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</si>
  <si>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</si>
  <si>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</si>
  <si>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</si>
  <si>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</si>
  <si>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</si>
  <si>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1.3.</t>
  </si>
  <si>
    <t>Подпрограмма 2 «Развитие животноводства, переработки и реализации продукции животноводства»</t>
  </si>
  <si>
    <t>2.1.</t>
  </si>
  <si>
    <t>2.2.</t>
  </si>
  <si>
    <t>2.3.</t>
  </si>
  <si>
    <t>3.2.</t>
  </si>
  <si>
    <t>3.3.</t>
  </si>
  <si>
    <t>1.5.</t>
  </si>
  <si>
    <t>1.4.</t>
  </si>
  <si>
    <t>1.6.</t>
  </si>
  <si>
    <t>ИТОГО по программе, в том числе</t>
  </si>
  <si>
    <t>Управление экономики</t>
  </si>
  <si>
    <t>"Развитие агропромышленного комплекса и рынков сельскохозяйственной продукции, сырья и продовольствия в городе Когалыме в 2014-2016 годах"</t>
  </si>
  <si>
    <t>бюджет города Когалыма</t>
  </si>
  <si>
    <t>Всего</t>
  </si>
  <si>
    <t>Муниципальная программа «Развитие агропромышленного комплекса и рынков сельскохозяйственной продукции, сырья и продовольствия в городе Когалыме в 2014 - 2016 годах»</t>
  </si>
  <si>
    <t>Мероприятие:</t>
  </si>
  <si>
    <t>Задача 1. Увеличение объемов производства и переработки основных видов продукции растениеводства</t>
  </si>
  <si>
    <t>Задача 2. Развитие социально значимых отраслей животноводства</t>
  </si>
  <si>
    <t>Субсидии на реализацию товарного мяса крупного и мелкого рогатого скота, лошадей;</t>
  </si>
  <si>
    <t>Субсидии на реализацию товарного молока и молокопродуктов;</t>
  </si>
  <si>
    <t>Субсидии на реализацию мяса тяжеловесного (не менее 450 кг) молодняка (в возрасте не старше 18 мес.) крупного рогатого скота;</t>
  </si>
  <si>
    <t>1.1.Развитие подотрасли растениеводства, переработки и реализации продукции растениеводства: 
Субсидирование части затрат на производство и реализацию продукции растениеводства в защищенном грунте
Субсидирование части затрат на производство и реализацию продукции растениеводства в открытом грунте</t>
  </si>
  <si>
    <t>Развитие прочих отраслей животноводства:
Развитие свиноводства;
Развитие птицеводства;
Развитие кролиководства и звероводства
Субсидии на содержание маточного поголовья животных (личные подсобные хозяйства)</t>
  </si>
  <si>
    <t>2.2. 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</si>
  <si>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 xml:space="preserve">2.1. Развитие молочного животноводства, переработки и реализации продукции животноводства: </t>
  </si>
  <si>
    <t>Подпрограмма 3. «Поддержка малых форм хозяйствования»</t>
  </si>
  <si>
    <t>Задача 3. Создание условий для увеличения количества субъектов малого предпринимательства, 
занимающихся сельскохозяйственным производством</t>
  </si>
  <si>
    <t>3.1. Поддержка малых форм хозяйствования 
Предоставление субсидий на возмещение части затрат на развитие материально-технической базы (за исключением личных подсобных хозяйств)</t>
  </si>
  <si>
    <t>Подпрограмма 4. «Развитие системы заготовки и переработки дикоросов»</t>
  </si>
  <si>
    <t>Задача 4. Создание благоприятных условий для развития заготовки и переработки дикоросов</t>
  </si>
  <si>
    <t>4.1. Развитие системы заготовки и переработки дикоросов:</t>
  </si>
  <si>
    <t xml:space="preserve">Субсидирование продукции дикоросов, заготовленной на территории автономного округа при реализации переработчикам, а также государственным, муниципальным предприятиям и бюджетным, муниципальным учреждениям социальной сферы Ханты-Мансийского автономного округа – Югры; </t>
  </si>
  <si>
    <t>Субсидирование глубокой переработки продукции дикоросов, заготовленных на территории Ханты-Мансийского автономного округа – Югры;</t>
  </si>
  <si>
    <t>Предоставление субсидий на возмещение части затрат на возведение (строительство), оснащение, страхование пунктов по приемке дикоросов, приобретение материально-технических средств и оборудования для хранения, транспортировки и переработке дикоросов;</t>
  </si>
  <si>
    <t>Компенсация части затрат на организацию презентации продукции из дикоросов, участие в выставках – ярмарках, форумах.</t>
  </si>
  <si>
    <t>Подпрограмма 5 «Обеспечение стабильной благополучной эпизоотической обстановки в Ханты-Мансийском автономном округе - Югре и защита населения от болезней общих для человека и животных»</t>
  </si>
  <si>
    <t>Задача 5. Обеспечение стабильной благополучной эпизоотической обстановки в Ханты-Мансийском автономном округе - Югре и защита населения от болезней общих для человека и животных</t>
  </si>
  <si>
    <t>5.1. Обеспечение осуществления отлова, транспортировки, учета, содержания, умерщвления, утилизации безнадзорных и бродячих животных</t>
  </si>
  <si>
    <t>Задача 6. Создание условий для расширения рынка сельскохозяйственной продукции</t>
  </si>
  <si>
    <t>Задача 7. Формирование благоприятного общественного мнения и повышения престижа сельскохозяйственной деятельности</t>
  </si>
  <si>
    <t>6.1. Оказание содействия в подборе земельных участков организациям агропромышленного комплекса, крестьянским (фермерским) хозяйствам и индивидуальным предпринимателям, занимающимся сельскохозяйственным производством в соответствии с утвержденным генеральным планом застройки города Когалыма</t>
  </si>
  <si>
    <t>7.1. Проведение совещаний, круглых столов и других мероприятий с руководителями крестьянских (фермерских) хозяйств и индивидуальными предпринимателями, занимающимися сельскохозяйственным производством, по разъяснению действующих нормативных актов в сфере сельскохозяйственной деятельности</t>
  </si>
  <si>
    <t>-</t>
  </si>
  <si>
    <t>7.2. Публикация в средствах массовой информации, на сайте Администрации города материалов, связанных с реализацией программы на территории города Когалыма</t>
  </si>
  <si>
    <t>7.3. Оказание информационной, методической, консультативной поддержки в области сельскохозяйственной деятельности</t>
  </si>
  <si>
    <t>_____________________________Т.И.Черных</t>
  </si>
  <si>
    <t>Профинансировано</t>
  </si>
  <si>
    <t>Начальник управления экономики Администрации города Когалыма</t>
  </si>
  <si>
    <t>2014 год</t>
  </si>
  <si>
    <t>Е.Г.Загорская</t>
  </si>
  <si>
    <t>Ответственный за составление сетевого гарфика В.В.Вишненвская,  тел.93756</t>
  </si>
  <si>
    <t>План на 30.09.2014</t>
  </si>
  <si>
    <t>на 30.09.2014</t>
  </si>
  <si>
    <t>Оплата услуг по отлову, транспортировке, содержанию, учету, умерщвлению и утилизации безнадзорных и бродячих домашних животных согласно условиям заключенного договора производится за фактически оказанные услуги. Плановое распределение по месяцам производилось пропорционально доведенным лимитам. Закрытие плановых ассигнований по решению Думы г. Когалыма от 23.09.2014 №465-ГД за счёт средств МБ в декабре на 0,4 тыс.руб. произведено на основании сложившейся экономии по оплате за фактически оказанные услуги по договору и ИП Абабий.</t>
  </si>
  <si>
    <t>на 01.10.2014</t>
  </si>
  <si>
    <t>В целях обеспечения эффективности и использования средств бюджета ХМАО – Югры, Департамент ПРиНСЭ произвели передвижку денежных средств в размере 1232,8 тыс.руб. с мероприятия 3.1. "Поддержка малых форм хозяйствования"</t>
  </si>
  <si>
    <t>508.3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</si>
</sst>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_-* #,##0.0_р_._-;\-* #,##0.0_р_._-;_-* &quot;-&quot;??_р_._-;_-@_-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65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horizontal="right" wrapText="1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176" fontId="16" fillId="0" borderId="10" xfId="60" applyNumberFormat="1" applyFont="1" applyBorder="1" applyAlignment="1">
      <alignment horizontal="center" vertical="top"/>
    </xf>
    <xf numFmtId="0" fontId="16" fillId="0" borderId="10" xfId="0" applyFont="1" applyBorder="1" applyAlignment="1">
      <alignment vertical="top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/>
    </xf>
    <xf numFmtId="176" fontId="18" fillId="0" borderId="10" xfId="6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/>
    </xf>
    <xf numFmtId="0" fontId="5" fillId="0" borderId="1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top"/>
    </xf>
    <xf numFmtId="0" fontId="16" fillId="0" borderId="13" xfId="0" applyFont="1" applyBorder="1" applyAlignment="1">
      <alignment vertical="top" wrapText="1"/>
    </xf>
    <xf numFmtId="165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6" fillId="0" borderId="14" xfId="0" applyFont="1" applyFill="1" applyBorder="1" applyAlignment="1">
      <alignment horizontal="left" vertical="top"/>
    </xf>
    <xf numFmtId="0" fontId="16" fillId="0" borderId="15" xfId="0" applyFont="1" applyFill="1" applyBorder="1" applyAlignment="1">
      <alignment horizontal="left" vertical="top"/>
    </xf>
    <xf numFmtId="0" fontId="16" fillId="0" borderId="16" xfId="0" applyFont="1" applyFill="1" applyBorder="1" applyAlignment="1">
      <alignment horizontal="left" vertical="top"/>
    </xf>
    <xf numFmtId="165" fontId="5" fillId="0" borderId="12" xfId="0" applyNumberFormat="1" applyFont="1" applyFill="1" applyBorder="1" applyAlignment="1" applyProtection="1">
      <alignment vertical="center" wrapText="1"/>
      <protection/>
    </xf>
    <xf numFmtId="0" fontId="16" fillId="0" borderId="17" xfId="0" applyFont="1" applyBorder="1" applyAlignment="1">
      <alignment horizontal="center" vertical="top"/>
    </xf>
    <xf numFmtId="0" fontId="16" fillId="0" borderId="17" xfId="0" applyFont="1" applyBorder="1" applyAlignment="1">
      <alignment vertical="top" wrapText="1"/>
    </xf>
    <xf numFmtId="165" fontId="5" fillId="0" borderId="17" xfId="0" applyNumberFormat="1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center" wrapText="1"/>
    </xf>
    <xf numFmtId="0" fontId="16" fillId="0" borderId="14" xfId="0" applyFont="1" applyBorder="1" applyAlignment="1">
      <alignment vertical="top"/>
    </xf>
    <xf numFmtId="0" fontId="16" fillId="0" borderId="12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2" fillId="33" borderId="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65" fontId="5" fillId="0" borderId="18" xfId="0" applyNumberFormat="1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/>
    </xf>
    <xf numFmtId="0" fontId="13" fillId="0" borderId="0" xfId="0" applyFont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4" xfId="0" applyFont="1" applyFill="1" applyBorder="1" applyAlignment="1">
      <alignment vertical="top"/>
    </xf>
    <xf numFmtId="0" fontId="1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167" fontId="3" fillId="0" borderId="17" xfId="0" applyNumberFormat="1" applyFont="1" applyFill="1" applyBorder="1" applyAlignment="1" applyProtection="1">
      <alignment horizontal="right" vertical="center" wrapText="1"/>
      <protection/>
    </xf>
    <xf numFmtId="167" fontId="3" fillId="0" borderId="10" xfId="0" applyNumberFormat="1" applyFont="1" applyFill="1" applyBorder="1" applyAlignment="1" applyProtection="1">
      <alignment horizontal="right" vertical="center" wrapText="1"/>
      <protection/>
    </xf>
    <xf numFmtId="167" fontId="3" fillId="0" borderId="17" xfId="60" applyNumberFormat="1" applyFont="1" applyBorder="1" applyAlignment="1">
      <alignment horizontal="right" vertical="center"/>
    </xf>
    <xf numFmtId="167" fontId="3" fillId="0" borderId="10" xfId="60" applyNumberFormat="1" applyFont="1" applyBorder="1" applyAlignment="1">
      <alignment horizontal="right" vertical="center"/>
    </xf>
    <xf numFmtId="167" fontId="3" fillId="0" borderId="10" xfId="60" applyNumberFormat="1" applyFont="1" applyFill="1" applyBorder="1" applyAlignment="1">
      <alignment horizontal="right" vertical="center"/>
    </xf>
    <xf numFmtId="167" fontId="3" fillId="0" borderId="10" xfId="0" applyNumberFormat="1" applyFont="1" applyBorder="1" applyAlignment="1">
      <alignment horizontal="right" vertical="center"/>
    </xf>
    <xf numFmtId="167" fontId="3" fillId="0" borderId="10" xfId="0" applyNumberFormat="1" applyFont="1" applyBorder="1" applyAlignment="1">
      <alignment horizontal="right" vertical="center" wrapText="1"/>
    </xf>
    <xf numFmtId="167" fontId="3" fillId="0" borderId="10" xfId="0" applyNumberFormat="1" applyFont="1" applyFill="1" applyBorder="1" applyAlignment="1">
      <alignment horizontal="right" vertical="center"/>
    </xf>
    <xf numFmtId="167" fontId="3" fillId="0" borderId="17" xfId="0" applyNumberFormat="1" applyFont="1" applyBorder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 wrapText="1"/>
    </xf>
    <xf numFmtId="167" fontId="3" fillId="0" borderId="12" xfId="0" applyNumberFormat="1" applyFont="1" applyFill="1" applyBorder="1" applyAlignment="1">
      <alignment horizontal="right" vertical="center" wrapText="1"/>
    </xf>
    <xf numFmtId="167" fontId="2" fillId="0" borderId="10" xfId="0" applyNumberFormat="1" applyFont="1" applyBorder="1" applyAlignment="1">
      <alignment horizontal="right" vertical="center" wrapText="1"/>
    </xf>
    <xf numFmtId="167" fontId="3" fillId="0" borderId="12" xfId="0" applyNumberFormat="1" applyFont="1" applyBorder="1" applyAlignment="1">
      <alignment horizontal="right" vertical="center" wrapText="1"/>
    </xf>
    <xf numFmtId="170" fontId="3" fillId="0" borderId="10" xfId="60" applyNumberFormat="1" applyFont="1" applyBorder="1" applyAlignment="1">
      <alignment horizontal="right" vertical="center"/>
    </xf>
    <xf numFmtId="170" fontId="3" fillId="0" borderId="10" xfId="0" applyNumberFormat="1" applyFont="1" applyBorder="1" applyAlignment="1">
      <alignment horizontal="right" vertical="center"/>
    </xf>
    <xf numFmtId="170" fontId="2" fillId="0" borderId="10" xfId="60" applyNumberFormat="1" applyFont="1" applyBorder="1" applyAlignment="1">
      <alignment horizontal="right" vertical="center"/>
    </xf>
    <xf numFmtId="170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7" fillId="0" borderId="10" xfId="0" applyFont="1" applyBorder="1" applyAlignment="1">
      <alignment horizontal="right" vertical="center"/>
    </xf>
    <xf numFmtId="176" fontId="17" fillId="0" borderId="10" xfId="60" applyNumberFormat="1" applyFont="1" applyBorder="1" applyAlignment="1">
      <alignment horizontal="right" vertical="center"/>
    </xf>
    <xf numFmtId="176" fontId="18" fillId="0" borderId="10" xfId="60" applyNumberFormat="1" applyFont="1" applyBorder="1" applyAlignment="1">
      <alignment horizontal="right" vertical="center"/>
    </xf>
    <xf numFmtId="176" fontId="16" fillId="0" borderId="10" xfId="6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165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7" fillId="0" borderId="10" xfId="0" applyFont="1" applyBorder="1" applyAlignment="1">
      <alignment vertical="top"/>
    </xf>
    <xf numFmtId="0" fontId="17" fillId="0" borderId="13" xfId="0" applyFont="1" applyBorder="1" applyAlignment="1">
      <alignment vertical="top"/>
    </xf>
    <xf numFmtId="167" fontId="2" fillId="0" borderId="10" xfId="6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176" fontId="17" fillId="0" borderId="10" xfId="60" applyNumberFormat="1" applyFont="1" applyFill="1" applyBorder="1" applyAlignment="1">
      <alignment horizontal="right" vertical="center"/>
    </xf>
    <xf numFmtId="167" fontId="3" fillId="34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center" vertical="top"/>
    </xf>
    <xf numFmtId="167" fontId="2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9" fontId="3" fillId="0" borderId="17" xfId="57" applyFont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17" fillId="0" borderId="13" xfId="0" applyNumberFormat="1" applyFont="1" applyBorder="1" applyAlignment="1">
      <alignment vertical="top" wrapText="1"/>
    </xf>
    <xf numFmtId="0" fontId="5" fillId="0" borderId="2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vertical="center" wrapText="1"/>
    </xf>
    <xf numFmtId="170" fontId="3" fillId="0" borderId="10" xfId="60" applyNumberFormat="1" applyFont="1" applyFill="1" applyBorder="1" applyAlignment="1">
      <alignment horizontal="right" vertical="center"/>
    </xf>
    <xf numFmtId="170" fontId="3" fillId="0" borderId="10" xfId="0" applyNumberFormat="1" applyFont="1" applyFill="1" applyBorder="1" applyAlignment="1">
      <alignment horizontal="right" vertical="center"/>
    </xf>
    <xf numFmtId="9" fontId="3" fillId="0" borderId="10" xfId="57" applyFont="1" applyFill="1" applyBorder="1" applyAlignment="1">
      <alignment horizontal="right" vertical="center"/>
    </xf>
    <xf numFmtId="9" fontId="2" fillId="0" borderId="10" xfId="57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9" fillId="35" borderId="21" xfId="0" applyFont="1" applyFill="1" applyBorder="1" applyAlignment="1">
      <alignment horizontal="left" vertical="top"/>
    </xf>
    <xf numFmtId="0" fontId="19" fillId="35" borderId="0" xfId="0" applyFont="1" applyFill="1" applyBorder="1" applyAlignment="1">
      <alignment horizontal="left" vertical="top"/>
    </xf>
    <xf numFmtId="0" fontId="19" fillId="35" borderId="22" xfId="0" applyFont="1" applyFill="1" applyBorder="1" applyAlignment="1">
      <alignment horizontal="left" vertical="top"/>
    </xf>
    <xf numFmtId="0" fontId="19" fillId="34" borderId="10" xfId="0" applyFont="1" applyFill="1" applyBorder="1" applyAlignment="1">
      <alignment horizontal="left" vertical="top"/>
    </xf>
    <xf numFmtId="0" fontId="17" fillId="0" borderId="23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22" xfId="0" applyFont="1" applyBorder="1" applyAlignment="1">
      <alignment horizontal="left" vertical="top"/>
    </xf>
    <xf numFmtId="0" fontId="3" fillId="0" borderId="12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left" wrapText="1"/>
    </xf>
    <xf numFmtId="0" fontId="19" fillId="35" borderId="13" xfId="0" applyFont="1" applyFill="1" applyBorder="1" applyAlignment="1">
      <alignment horizontal="left" vertical="top"/>
    </xf>
    <xf numFmtId="0" fontId="19" fillId="35" borderId="24" xfId="0" applyFont="1" applyFill="1" applyBorder="1" applyAlignment="1">
      <alignment horizontal="left" vertical="top"/>
    </xf>
    <xf numFmtId="0" fontId="19" fillId="35" borderId="25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center" wrapText="1"/>
    </xf>
    <xf numFmtId="165" fontId="11" fillId="0" borderId="0" xfId="0" applyNumberFormat="1" applyFont="1" applyFill="1" applyAlignment="1">
      <alignment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165" fontId="22" fillId="0" borderId="17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165" fontId="11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D16" sqref="D16:F16"/>
    </sheetView>
  </sheetViews>
  <sheetFormatPr defaultColWidth="9.140625" defaultRowHeight="12.75"/>
  <cols>
    <col min="1" max="16384" width="9.140625" style="19" customWidth="1"/>
  </cols>
  <sheetData>
    <row r="1" spans="1:2" ht="18.75">
      <c r="A1" s="138"/>
      <c r="B1" s="138"/>
    </row>
    <row r="10" spans="1:9" ht="23.25">
      <c r="A10" s="139" t="s">
        <v>41</v>
      </c>
      <c r="B10" s="139"/>
      <c r="C10" s="139"/>
      <c r="D10" s="139"/>
      <c r="E10" s="139"/>
      <c r="F10" s="139"/>
      <c r="G10" s="139"/>
      <c r="H10" s="139"/>
      <c r="I10" s="139"/>
    </row>
    <row r="11" spans="1:9" ht="23.25">
      <c r="A11" s="139" t="s">
        <v>24</v>
      </c>
      <c r="B11" s="139"/>
      <c r="C11" s="139"/>
      <c r="D11" s="139"/>
      <c r="E11" s="139"/>
      <c r="F11" s="139"/>
      <c r="G11" s="139"/>
      <c r="H11" s="139"/>
      <c r="I11" s="139"/>
    </row>
    <row r="13" spans="1:9" ht="27" customHeight="1">
      <c r="A13" s="140" t="s">
        <v>25</v>
      </c>
      <c r="B13" s="140"/>
      <c r="C13" s="140"/>
      <c r="D13" s="140"/>
      <c r="E13" s="140"/>
      <c r="F13" s="140"/>
      <c r="G13" s="140"/>
      <c r="H13" s="140"/>
      <c r="I13" s="140"/>
    </row>
    <row r="14" spans="1:9" ht="27" customHeight="1">
      <c r="A14" s="140" t="s">
        <v>26</v>
      </c>
      <c r="B14" s="140"/>
      <c r="C14" s="140"/>
      <c r="D14" s="140"/>
      <c r="E14" s="140"/>
      <c r="F14" s="140"/>
      <c r="G14" s="140"/>
      <c r="H14" s="140"/>
      <c r="I14" s="140"/>
    </row>
    <row r="15" spans="1:9" ht="61.5" customHeight="1">
      <c r="A15" s="141" t="s">
        <v>42</v>
      </c>
      <c r="B15" s="141"/>
      <c r="C15" s="141"/>
      <c r="D15" s="141"/>
      <c r="E15" s="141"/>
      <c r="F15" s="141"/>
      <c r="G15" s="141"/>
      <c r="H15" s="141"/>
      <c r="I15" s="141"/>
    </row>
    <row r="16" spans="4:6" ht="19.5">
      <c r="D16" s="140" t="s">
        <v>85</v>
      </c>
      <c r="E16" s="140"/>
      <c r="F16" s="140"/>
    </row>
    <row r="46" spans="1:9" ht="16.5">
      <c r="A46" s="137" t="s">
        <v>27</v>
      </c>
      <c r="B46" s="137"/>
      <c r="C46" s="137"/>
      <c r="D46" s="137"/>
      <c r="E46" s="137"/>
      <c r="F46" s="137"/>
      <c r="G46" s="137"/>
      <c r="H46" s="137"/>
      <c r="I46" s="137"/>
    </row>
    <row r="47" spans="1:9" ht="16.5">
      <c r="A47" s="137" t="s">
        <v>79</v>
      </c>
      <c r="B47" s="137"/>
      <c r="C47" s="137"/>
      <c r="D47" s="137"/>
      <c r="E47" s="137"/>
      <c r="F47" s="137"/>
      <c r="G47" s="137"/>
      <c r="H47" s="137"/>
      <c r="I47" s="137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2"/>
  <sheetViews>
    <sheetView showGridLines="0" tabSelected="1" view="pageBreakPreview" zoomScale="60" zoomScaleNormal="70" zoomScalePageLayoutView="0" workbookViewId="0" topLeftCell="B4">
      <pane xSplit="6" ySplit="8" topLeftCell="Y57" activePane="bottomRight" state="frozen"/>
      <selection pane="topLeft" activeCell="B4" sqref="B4"/>
      <selection pane="topRight" activeCell="H4" sqref="H4"/>
      <selection pane="bottomLeft" activeCell="B12" sqref="B12"/>
      <selection pane="bottomRight" activeCell="AE40" sqref="AE40"/>
    </sheetView>
  </sheetViews>
  <sheetFormatPr defaultColWidth="9.140625" defaultRowHeight="12.75"/>
  <cols>
    <col min="1" max="1" width="0" style="1" hidden="1" customWidth="1"/>
    <col min="2" max="2" width="50.00390625" style="3" customWidth="1"/>
    <col min="3" max="3" width="15.140625" style="3" customWidth="1"/>
    <col min="4" max="5" width="13.8515625" style="4" customWidth="1"/>
    <col min="6" max="6" width="13.421875" style="4" customWidth="1"/>
    <col min="7" max="7" width="17.140625" style="4" customWidth="1"/>
    <col min="8" max="8" width="15.140625" style="4" customWidth="1"/>
    <col min="9" max="18" width="16.421875" style="1" customWidth="1"/>
    <col min="19" max="20" width="16.140625" style="1" customWidth="1"/>
    <col min="21" max="32" width="16.140625" style="4" customWidth="1"/>
    <col min="33" max="33" width="82.140625" style="3" customWidth="1"/>
    <col min="34" max="16384" width="9.140625" style="1" customWidth="1"/>
  </cols>
  <sheetData>
    <row r="1" spans="1:33" s="14" customFormat="1" ht="28.5" customHeight="1" hidden="1">
      <c r="A1" s="1"/>
      <c r="B1" s="20"/>
      <c r="C1" s="3"/>
      <c r="D1" s="4"/>
      <c r="E1" s="4"/>
      <c r="F1" s="4"/>
      <c r="G1" s="4"/>
      <c r="H1" s="164"/>
      <c r="I1" s="164"/>
      <c r="J1" s="18"/>
      <c r="K1" s="18"/>
      <c r="L1" s="18"/>
      <c r="M1" s="1"/>
      <c r="N1" s="1"/>
      <c r="O1" s="1"/>
      <c r="P1" s="165" t="s">
        <v>22</v>
      </c>
      <c r="Q1" s="165"/>
      <c r="R1" s="115"/>
      <c r="S1" s="115"/>
      <c r="T1" s="11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3"/>
    </row>
    <row r="2" spans="1:33" s="14" customFormat="1" ht="40.5" customHeight="1" hidden="1">
      <c r="A2" s="1"/>
      <c r="B2" s="17"/>
      <c r="C2" s="3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66" t="s">
        <v>23</v>
      </c>
      <c r="Q2" s="166"/>
      <c r="R2" s="166"/>
      <c r="S2" s="166"/>
      <c r="T2" s="166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3"/>
    </row>
    <row r="3" spans="1:33" s="14" customFormat="1" ht="36.75" customHeight="1" hidden="1">
      <c r="A3" s="1"/>
      <c r="B3" s="17"/>
      <c r="C3" s="3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66" t="s">
        <v>76</v>
      </c>
      <c r="Q3" s="166"/>
      <c r="R3" s="166"/>
      <c r="S3" s="166"/>
      <c r="T3" s="166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</row>
    <row r="4" spans="1:33" s="127" customFormat="1" ht="33.75" customHeight="1">
      <c r="A4" s="6"/>
      <c r="B4" s="21"/>
      <c r="C4" s="21"/>
      <c r="D4" s="21"/>
      <c r="E4" s="21"/>
      <c r="F4" s="21"/>
      <c r="G4" s="21"/>
      <c r="H4" s="21"/>
      <c r="I4" s="21"/>
      <c r="J4" s="21"/>
      <c r="K4" s="21"/>
      <c r="L4" s="6"/>
      <c r="M4" s="21"/>
      <c r="N4" s="21"/>
      <c r="O4" s="21"/>
      <c r="P4" s="21"/>
      <c r="Q4" s="21"/>
      <c r="R4" s="21"/>
      <c r="S4" s="21"/>
      <c r="T4" s="22" t="s">
        <v>14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 t="s">
        <v>14</v>
      </c>
    </row>
    <row r="5" spans="1:33" s="128" customFormat="1" ht="18.75" customHeight="1">
      <c r="A5" s="8"/>
      <c r="B5" s="161" t="s">
        <v>5</v>
      </c>
      <c r="C5" s="159" t="s">
        <v>20</v>
      </c>
      <c r="D5" s="162" t="s">
        <v>82</v>
      </c>
      <c r="E5" s="159" t="s">
        <v>77</v>
      </c>
      <c r="F5" s="159" t="s">
        <v>18</v>
      </c>
      <c r="G5" s="158" t="s">
        <v>15</v>
      </c>
      <c r="H5" s="158"/>
      <c r="I5" s="158" t="s">
        <v>0</v>
      </c>
      <c r="J5" s="158"/>
      <c r="K5" s="158" t="s">
        <v>1</v>
      </c>
      <c r="L5" s="158"/>
      <c r="M5" s="158" t="s">
        <v>2</v>
      </c>
      <c r="N5" s="158"/>
      <c r="O5" s="158" t="s">
        <v>3</v>
      </c>
      <c r="P5" s="158"/>
      <c r="Q5" s="158" t="s">
        <v>4</v>
      </c>
      <c r="R5" s="158"/>
      <c r="S5" s="158" t="s">
        <v>6</v>
      </c>
      <c r="T5" s="158"/>
      <c r="U5" s="158" t="s">
        <v>7</v>
      </c>
      <c r="V5" s="158"/>
      <c r="W5" s="158" t="s">
        <v>8</v>
      </c>
      <c r="X5" s="158"/>
      <c r="Y5" s="158" t="s">
        <v>9</v>
      </c>
      <c r="Z5" s="158"/>
      <c r="AA5" s="158" t="s">
        <v>10</v>
      </c>
      <c r="AB5" s="158"/>
      <c r="AC5" s="158" t="s">
        <v>11</v>
      </c>
      <c r="AD5" s="158"/>
      <c r="AE5" s="158" t="s">
        <v>12</v>
      </c>
      <c r="AF5" s="158"/>
      <c r="AG5" s="156" t="s">
        <v>19</v>
      </c>
    </row>
    <row r="6" spans="1:33" s="129" customFormat="1" ht="84" customHeight="1">
      <c r="A6" s="10"/>
      <c r="B6" s="161"/>
      <c r="C6" s="160"/>
      <c r="D6" s="163"/>
      <c r="E6" s="160"/>
      <c r="F6" s="160"/>
      <c r="G6" s="7" t="s">
        <v>16</v>
      </c>
      <c r="H6" s="7" t="s">
        <v>83</v>
      </c>
      <c r="I6" s="9" t="s">
        <v>13</v>
      </c>
      <c r="J6" s="9" t="s">
        <v>17</v>
      </c>
      <c r="K6" s="9" t="s">
        <v>13</v>
      </c>
      <c r="L6" s="9" t="s">
        <v>17</v>
      </c>
      <c r="M6" s="9" t="s">
        <v>13</v>
      </c>
      <c r="N6" s="9" t="s">
        <v>17</v>
      </c>
      <c r="O6" s="9" t="s">
        <v>13</v>
      </c>
      <c r="P6" s="9" t="s">
        <v>17</v>
      </c>
      <c r="Q6" s="9" t="s">
        <v>13</v>
      </c>
      <c r="R6" s="9" t="s">
        <v>17</v>
      </c>
      <c r="S6" s="9" t="s">
        <v>13</v>
      </c>
      <c r="T6" s="9" t="s">
        <v>17</v>
      </c>
      <c r="U6" s="9" t="s">
        <v>13</v>
      </c>
      <c r="V6" s="9" t="s">
        <v>17</v>
      </c>
      <c r="W6" s="9" t="s">
        <v>13</v>
      </c>
      <c r="X6" s="9" t="s">
        <v>17</v>
      </c>
      <c r="Y6" s="9" t="s">
        <v>13</v>
      </c>
      <c r="Z6" s="9" t="s">
        <v>17</v>
      </c>
      <c r="AA6" s="9" t="s">
        <v>13</v>
      </c>
      <c r="AB6" s="9" t="s">
        <v>17</v>
      </c>
      <c r="AC6" s="9" t="s">
        <v>13</v>
      </c>
      <c r="AD6" s="9" t="s">
        <v>17</v>
      </c>
      <c r="AE6" s="9" t="s">
        <v>13</v>
      </c>
      <c r="AF6" s="9" t="s">
        <v>17</v>
      </c>
      <c r="AG6" s="156"/>
    </row>
    <row r="7" spans="1:33" s="130" customFormat="1" ht="24.75" customHeight="1">
      <c r="A7" s="12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1">
        <v>22</v>
      </c>
      <c r="X7" s="11">
        <v>23</v>
      </c>
      <c r="Y7" s="11">
        <v>24</v>
      </c>
      <c r="Z7" s="11">
        <v>25</v>
      </c>
      <c r="AA7" s="11">
        <v>26</v>
      </c>
      <c r="AB7" s="11">
        <v>27</v>
      </c>
      <c r="AC7" s="11">
        <v>28</v>
      </c>
      <c r="AD7" s="11">
        <v>29</v>
      </c>
      <c r="AE7" s="11">
        <v>30</v>
      </c>
      <c r="AF7" s="11">
        <v>31</v>
      </c>
      <c r="AG7" s="119">
        <v>32</v>
      </c>
    </row>
    <row r="8" spans="2:33" s="14" customFormat="1" ht="18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13"/>
      <c r="Z8" s="13"/>
      <c r="AA8" s="13"/>
      <c r="AB8" s="13"/>
      <c r="AC8" s="13"/>
      <c r="AD8" s="13"/>
      <c r="AE8" s="13"/>
      <c r="AF8" s="13"/>
      <c r="AG8" s="120"/>
    </row>
    <row r="9" spans="1:33" s="52" customFormat="1" ht="34.5" customHeight="1">
      <c r="A9" s="146" t="s">
        <v>45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121"/>
    </row>
    <row r="10" spans="1:33" s="34" customFormat="1" ht="26.25" customHeight="1">
      <c r="A10" s="53"/>
      <c r="B10" s="143" t="s">
        <v>28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5"/>
      <c r="W10" s="143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</row>
    <row r="11" spans="1:33" s="15" customFormat="1" ht="47.25">
      <c r="A11" s="39"/>
      <c r="B11" s="48" t="s">
        <v>47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122"/>
    </row>
    <row r="12" spans="1:33" s="15" customFormat="1" ht="18.75">
      <c r="A12" s="47"/>
      <c r="B12" s="47" t="s">
        <v>46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23"/>
    </row>
    <row r="13" spans="1:33" s="15" customFormat="1" ht="149.25" customHeight="1">
      <c r="A13" s="43" t="s">
        <v>29</v>
      </c>
      <c r="B13" s="44" t="s">
        <v>52</v>
      </c>
      <c r="C13" s="81">
        <v>98.4</v>
      </c>
      <c r="D13" s="87">
        <v>0</v>
      </c>
      <c r="E13" s="87">
        <v>0</v>
      </c>
      <c r="F13" s="81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/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49.2</v>
      </c>
      <c r="AD13" s="79">
        <v>0</v>
      </c>
      <c r="AE13" s="79">
        <v>49.2</v>
      </c>
      <c r="AF13" s="79">
        <v>0</v>
      </c>
      <c r="AG13" s="124"/>
    </row>
    <row r="14" spans="1:33" s="15" customFormat="1" ht="15.75">
      <c r="A14" s="102"/>
      <c r="B14" s="28" t="s">
        <v>44</v>
      </c>
      <c r="C14" s="90">
        <f>C15+C16</f>
        <v>98.4</v>
      </c>
      <c r="D14" s="90">
        <f aca="true" t="shared" si="0" ref="D14:AF14">D15+D16</f>
        <v>0</v>
      </c>
      <c r="E14" s="90">
        <f>E15+E16</f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90">
        <f t="shared" si="0"/>
        <v>0</v>
      </c>
      <c r="M14" s="90">
        <f t="shared" si="0"/>
        <v>0</v>
      </c>
      <c r="N14" s="90">
        <f t="shared" si="0"/>
        <v>0</v>
      </c>
      <c r="O14" s="90">
        <f t="shared" si="0"/>
        <v>0</v>
      </c>
      <c r="P14" s="90">
        <f t="shared" si="0"/>
        <v>0</v>
      </c>
      <c r="Q14" s="90">
        <f t="shared" si="0"/>
        <v>0</v>
      </c>
      <c r="R14" s="90">
        <f t="shared" si="0"/>
        <v>0</v>
      </c>
      <c r="S14" s="90">
        <f t="shared" si="0"/>
        <v>0</v>
      </c>
      <c r="T14" s="90">
        <f t="shared" si="0"/>
        <v>0</v>
      </c>
      <c r="U14" s="90">
        <f t="shared" si="0"/>
        <v>0</v>
      </c>
      <c r="V14" s="90">
        <f t="shared" si="0"/>
        <v>0</v>
      </c>
      <c r="W14" s="90">
        <f t="shared" si="0"/>
        <v>0</v>
      </c>
      <c r="X14" s="90">
        <f t="shared" si="0"/>
        <v>0</v>
      </c>
      <c r="Y14" s="90">
        <f t="shared" si="0"/>
        <v>0</v>
      </c>
      <c r="Z14" s="90">
        <f t="shared" si="0"/>
        <v>0</v>
      </c>
      <c r="AA14" s="90">
        <f t="shared" si="0"/>
        <v>0</v>
      </c>
      <c r="AB14" s="90">
        <f t="shared" si="0"/>
        <v>0</v>
      </c>
      <c r="AC14" s="90">
        <f t="shared" si="0"/>
        <v>49.2</v>
      </c>
      <c r="AD14" s="90">
        <f t="shared" si="0"/>
        <v>0</v>
      </c>
      <c r="AE14" s="90">
        <f t="shared" si="0"/>
        <v>49.2</v>
      </c>
      <c r="AF14" s="90">
        <f t="shared" si="0"/>
        <v>0</v>
      </c>
      <c r="AG14" s="125"/>
    </row>
    <row r="15" spans="1:33" s="15" customFormat="1" ht="18.75">
      <c r="A15" s="49"/>
      <c r="B15" s="50" t="s">
        <v>21</v>
      </c>
      <c r="C15" s="91">
        <v>98.4</v>
      </c>
      <c r="D15" s="91">
        <f aca="true" t="shared" si="1" ref="D15:AF15">D13</f>
        <v>0</v>
      </c>
      <c r="E15" s="91">
        <f>E13</f>
        <v>0</v>
      </c>
      <c r="F15" s="91">
        <f t="shared" si="1"/>
        <v>0</v>
      </c>
      <c r="G15" s="91">
        <f t="shared" si="1"/>
        <v>0</v>
      </c>
      <c r="H15" s="91">
        <f t="shared" si="1"/>
        <v>0</v>
      </c>
      <c r="I15" s="91">
        <f t="shared" si="1"/>
        <v>0</v>
      </c>
      <c r="J15" s="91">
        <f t="shared" si="1"/>
        <v>0</v>
      </c>
      <c r="K15" s="91">
        <f t="shared" si="1"/>
        <v>0</v>
      </c>
      <c r="L15" s="91">
        <f t="shared" si="1"/>
        <v>0</v>
      </c>
      <c r="M15" s="91">
        <f t="shared" si="1"/>
        <v>0</v>
      </c>
      <c r="N15" s="91">
        <f t="shared" si="1"/>
        <v>0</v>
      </c>
      <c r="O15" s="91">
        <f t="shared" si="1"/>
        <v>0</v>
      </c>
      <c r="P15" s="91">
        <f t="shared" si="1"/>
        <v>0</v>
      </c>
      <c r="Q15" s="91">
        <f t="shared" si="1"/>
        <v>0</v>
      </c>
      <c r="R15" s="91">
        <f t="shared" si="1"/>
        <v>0</v>
      </c>
      <c r="S15" s="91">
        <f t="shared" si="1"/>
        <v>0</v>
      </c>
      <c r="T15" s="91">
        <f t="shared" si="1"/>
        <v>0</v>
      </c>
      <c r="U15" s="91">
        <f t="shared" si="1"/>
        <v>0</v>
      </c>
      <c r="V15" s="91">
        <f t="shared" si="1"/>
        <v>0</v>
      </c>
      <c r="W15" s="91">
        <f t="shared" si="1"/>
        <v>0</v>
      </c>
      <c r="X15" s="91">
        <f t="shared" si="1"/>
        <v>0</v>
      </c>
      <c r="Y15" s="91">
        <f t="shared" si="1"/>
        <v>0</v>
      </c>
      <c r="Z15" s="91">
        <f t="shared" si="1"/>
        <v>0</v>
      </c>
      <c r="AA15" s="91">
        <f t="shared" si="1"/>
        <v>0</v>
      </c>
      <c r="AB15" s="91">
        <f t="shared" si="1"/>
        <v>0</v>
      </c>
      <c r="AC15" s="91">
        <v>49.2</v>
      </c>
      <c r="AD15" s="91">
        <f t="shared" si="1"/>
        <v>0</v>
      </c>
      <c r="AE15" s="91">
        <f t="shared" si="1"/>
        <v>49.2</v>
      </c>
      <c r="AF15" s="91">
        <f t="shared" si="1"/>
        <v>0</v>
      </c>
      <c r="AG15" s="122"/>
    </row>
    <row r="16" spans="1:33" s="15" customFormat="1" ht="18.75">
      <c r="A16" s="27"/>
      <c r="B16" s="51" t="s">
        <v>43</v>
      </c>
      <c r="C16" s="85">
        <v>0</v>
      </c>
      <c r="D16" s="84">
        <v>0</v>
      </c>
      <c r="E16" s="84">
        <v>0</v>
      </c>
      <c r="F16" s="82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5">
        <v>0</v>
      </c>
      <c r="AD16" s="80">
        <v>0</v>
      </c>
      <c r="AE16" s="85">
        <v>0</v>
      </c>
      <c r="AF16" s="80">
        <v>0</v>
      </c>
      <c r="AG16" s="123"/>
    </row>
    <row r="17" spans="1:33" s="15" customFormat="1" ht="24.75" customHeight="1">
      <c r="A17" s="143" t="s">
        <v>31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126"/>
    </row>
    <row r="18" spans="1:33" s="15" customFormat="1" ht="44.25" customHeight="1">
      <c r="A18" s="54"/>
      <c r="B18" s="57" t="s">
        <v>48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23"/>
    </row>
    <row r="19" spans="1:33" s="15" customFormat="1" ht="21" customHeight="1">
      <c r="A19" s="54"/>
      <c r="B19" s="58" t="s">
        <v>46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23"/>
    </row>
    <row r="20" spans="1:33" s="15" customFormat="1" ht="58.5" customHeight="1">
      <c r="A20" s="54"/>
      <c r="B20" s="59" t="s">
        <v>55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123"/>
    </row>
    <row r="21" spans="1:33" s="15" customFormat="1" ht="153" customHeight="1">
      <c r="A21" s="43" t="s">
        <v>32</v>
      </c>
      <c r="B21" s="44" t="s">
        <v>50</v>
      </c>
      <c r="C21" s="81">
        <v>540</v>
      </c>
      <c r="D21" s="87">
        <v>540</v>
      </c>
      <c r="E21" s="87">
        <v>540</v>
      </c>
      <c r="F21" s="81">
        <v>540</v>
      </c>
      <c r="G21" s="117">
        <v>1</v>
      </c>
      <c r="H21" s="117">
        <v>1</v>
      </c>
      <c r="I21" s="81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192.5</v>
      </c>
      <c r="R21" s="87">
        <v>192.5</v>
      </c>
      <c r="S21" s="87">
        <v>347.5</v>
      </c>
      <c r="T21" s="87">
        <v>347.5</v>
      </c>
      <c r="U21" s="87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81">
        <v>0</v>
      </c>
      <c r="AD21" s="79">
        <v>0</v>
      </c>
      <c r="AE21" s="81">
        <v>0</v>
      </c>
      <c r="AF21" s="79">
        <v>0</v>
      </c>
      <c r="AG21" s="118"/>
    </row>
    <row r="22" spans="1:33" s="15" customFormat="1" ht="54.75" customHeight="1">
      <c r="A22" s="24" t="s">
        <v>33</v>
      </c>
      <c r="B22" s="25" t="s">
        <v>49</v>
      </c>
      <c r="C22" s="82">
        <v>96</v>
      </c>
      <c r="D22" s="84">
        <v>96</v>
      </c>
      <c r="E22" s="84">
        <v>96</v>
      </c>
      <c r="F22" s="82">
        <v>96</v>
      </c>
      <c r="G22" s="117">
        <f aca="true" t="shared" si="2" ref="G22:G28">F22/C22</f>
        <v>1</v>
      </c>
      <c r="H22" s="117">
        <f aca="true" t="shared" si="3" ref="H22:H28">F22/D22</f>
        <v>1</v>
      </c>
      <c r="I22" s="82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81</v>
      </c>
      <c r="R22" s="84">
        <v>81</v>
      </c>
      <c r="S22" s="84">
        <v>15</v>
      </c>
      <c r="T22" s="84">
        <v>15</v>
      </c>
      <c r="U22" s="84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2">
        <v>0</v>
      </c>
      <c r="AD22" s="80">
        <v>0</v>
      </c>
      <c r="AE22" s="82">
        <v>0</v>
      </c>
      <c r="AF22" s="80">
        <v>0</v>
      </c>
      <c r="AG22" s="118"/>
    </row>
    <row r="23" spans="1:33" s="15" customFormat="1" ht="47.25">
      <c r="A23" s="24" t="s">
        <v>34</v>
      </c>
      <c r="B23" s="25" t="s">
        <v>51</v>
      </c>
      <c r="C23" s="85">
        <v>0</v>
      </c>
      <c r="D23" s="84">
        <v>0</v>
      </c>
      <c r="E23" s="84">
        <v>0</v>
      </c>
      <c r="F23" s="82">
        <v>0</v>
      </c>
      <c r="G23" s="117">
        <v>0</v>
      </c>
      <c r="H23" s="117">
        <v>0</v>
      </c>
      <c r="I23" s="82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116"/>
    </row>
    <row r="24" spans="1:33" s="15" customFormat="1" ht="108.75" customHeight="1">
      <c r="A24" s="24"/>
      <c r="B24" s="25" t="s">
        <v>53</v>
      </c>
      <c r="C24" s="85">
        <v>3154.3</v>
      </c>
      <c r="D24" s="84">
        <v>1921.5</v>
      </c>
      <c r="E24" s="84">
        <v>3154.3</v>
      </c>
      <c r="F24" s="82">
        <v>1921.5</v>
      </c>
      <c r="G24" s="117">
        <f t="shared" si="2"/>
        <v>0.6091684367371524</v>
      </c>
      <c r="H24" s="117">
        <v>1</v>
      </c>
      <c r="I24" s="82">
        <v>0</v>
      </c>
      <c r="J24" s="85">
        <v>0</v>
      </c>
      <c r="K24" s="85">
        <v>0</v>
      </c>
      <c r="L24" s="85">
        <v>0</v>
      </c>
      <c r="M24" s="85">
        <v>650</v>
      </c>
      <c r="N24" s="85">
        <v>0</v>
      </c>
      <c r="O24" s="85">
        <v>650</v>
      </c>
      <c r="P24" s="85">
        <v>0</v>
      </c>
      <c r="Q24" s="85">
        <v>621.5</v>
      </c>
      <c r="R24" s="85">
        <v>1921.5</v>
      </c>
      <c r="S24" s="85">
        <v>0</v>
      </c>
      <c r="T24" s="85">
        <v>0</v>
      </c>
      <c r="U24" s="85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232.8</v>
      </c>
      <c r="AD24" s="80">
        <v>0</v>
      </c>
      <c r="AE24" s="80">
        <v>1000</v>
      </c>
      <c r="AF24" s="80">
        <v>0</v>
      </c>
      <c r="AG24" s="136" t="s">
        <v>86</v>
      </c>
    </row>
    <row r="25" spans="1:33" s="15" customFormat="1" ht="241.5" customHeight="1">
      <c r="A25" s="62"/>
      <c r="B25" s="63" t="s">
        <v>54</v>
      </c>
      <c r="C25" s="83">
        <v>950</v>
      </c>
      <c r="D25" s="86">
        <v>693.9</v>
      </c>
      <c r="E25" s="86">
        <v>950</v>
      </c>
      <c r="F25" s="83">
        <v>693.9</v>
      </c>
      <c r="G25" s="117">
        <v>0.73</v>
      </c>
      <c r="H25" s="117">
        <f t="shared" si="3"/>
        <v>1</v>
      </c>
      <c r="I25" s="83">
        <v>0</v>
      </c>
      <c r="J25" s="88">
        <v>0</v>
      </c>
      <c r="K25" s="83">
        <v>200</v>
      </c>
      <c r="L25" s="88">
        <v>182.7</v>
      </c>
      <c r="M25" s="88">
        <v>0</v>
      </c>
      <c r="N25" s="88">
        <v>0</v>
      </c>
      <c r="O25" s="88">
        <v>0</v>
      </c>
      <c r="P25" s="88">
        <v>0</v>
      </c>
      <c r="Q25" s="83">
        <v>230</v>
      </c>
      <c r="R25" s="88">
        <v>159.9</v>
      </c>
      <c r="S25" s="88">
        <v>0</v>
      </c>
      <c r="T25" s="88">
        <v>0</v>
      </c>
      <c r="U25" s="88">
        <v>0</v>
      </c>
      <c r="V25" s="80">
        <v>0</v>
      </c>
      <c r="W25" s="83">
        <v>263.9</v>
      </c>
      <c r="X25" s="80">
        <v>351.22</v>
      </c>
      <c r="Y25" s="80">
        <v>0</v>
      </c>
      <c r="Z25" s="80">
        <v>0</v>
      </c>
      <c r="AA25" s="80">
        <v>0</v>
      </c>
      <c r="AB25" s="80">
        <v>0</v>
      </c>
      <c r="AC25" s="83">
        <v>256.1</v>
      </c>
      <c r="AD25" s="80">
        <v>0</v>
      </c>
      <c r="AE25" s="80">
        <v>0</v>
      </c>
      <c r="AF25" s="80">
        <v>0</v>
      </c>
      <c r="AG25" s="60"/>
    </row>
    <row r="26" spans="1:33" s="15" customFormat="1" ht="18.75">
      <c r="A26" s="103"/>
      <c r="B26" s="28" t="s">
        <v>44</v>
      </c>
      <c r="C26" s="90">
        <f>C27+C28</f>
        <v>4740.3</v>
      </c>
      <c r="D26" s="90">
        <f aca="true" t="shared" si="4" ref="D26:AF26">D27+D28</f>
        <v>3251.4</v>
      </c>
      <c r="E26" s="90">
        <f>E27+E28</f>
        <v>4740.3</v>
      </c>
      <c r="F26" s="90">
        <f t="shared" si="4"/>
        <v>3251.4</v>
      </c>
      <c r="G26" s="117">
        <f t="shared" si="2"/>
        <v>0.6859059553192836</v>
      </c>
      <c r="H26" s="117">
        <f t="shared" si="3"/>
        <v>1</v>
      </c>
      <c r="I26" s="90">
        <f t="shared" si="4"/>
        <v>0</v>
      </c>
      <c r="J26" s="90">
        <f t="shared" si="4"/>
        <v>0</v>
      </c>
      <c r="K26" s="90">
        <f t="shared" si="4"/>
        <v>200</v>
      </c>
      <c r="L26" s="90">
        <f t="shared" si="4"/>
        <v>182.7</v>
      </c>
      <c r="M26" s="90">
        <f t="shared" si="4"/>
        <v>650</v>
      </c>
      <c r="N26" s="90">
        <f t="shared" si="4"/>
        <v>0</v>
      </c>
      <c r="O26" s="90">
        <f t="shared" si="4"/>
        <v>650</v>
      </c>
      <c r="P26" s="90">
        <f t="shared" si="4"/>
        <v>0</v>
      </c>
      <c r="Q26" s="90">
        <f t="shared" si="4"/>
        <v>1125</v>
      </c>
      <c r="R26" s="90">
        <f t="shared" si="4"/>
        <v>2354.9</v>
      </c>
      <c r="S26" s="90">
        <f t="shared" si="4"/>
        <v>362.5</v>
      </c>
      <c r="T26" s="90">
        <f t="shared" si="4"/>
        <v>362.5</v>
      </c>
      <c r="U26" s="90">
        <f t="shared" si="4"/>
        <v>0</v>
      </c>
      <c r="V26" s="90">
        <f t="shared" si="4"/>
        <v>0</v>
      </c>
      <c r="W26" s="90">
        <f t="shared" si="4"/>
        <v>263.9</v>
      </c>
      <c r="X26" s="90">
        <f t="shared" si="4"/>
        <v>351.22</v>
      </c>
      <c r="Y26" s="90">
        <f t="shared" si="4"/>
        <v>0</v>
      </c>
      <c r="Z26" s="90">
        <f t="shared" si="4"/>
        <v>0</v>
      </c>
      <c r="AA26" s="90">
        <f t="shared" si="4"/>
        <v>0</v>
      </c>
      <c r="AB26" s="90">
        <f t="shared" si="4"/>
        <v>0</v>
      </c>
      <c r="AC26" s="90">
        <f t="shared" si="4"/>
        <v>488.90000000000003</v>
      </c>
      <c r="AD26" s="90">
        <f t="shared" si="4"/>
        <v>0</v>
      </c>
      <c r="AE26" s="90">
        <f t="shared" si="4"/>
        <v>1000</v>
      </c>
      <c r="AF26" s="90">
        <f t="shared" si="4"/>
        <v>0</v>
      </c>
      <c r="AG26" s="16"/>
    </row>
    <row r="27" spans="1:33" s="14" customFormat="1" ht="18.75">
      <c r="A27" s="74"/>
      <c r="B27" s="75" t="s">
        <v>21</v>
      </c>
      <c r="C27" s="89">
        <f>C21+C22+C24</f>
        <v>3790.3</v>
      </c>
      <c r="D27" s="89">
        <f>D21+D22+D23+D24</f>
        <v>2557.5</v>
      </c>
      <c r="E27" s="89">
        <f>E24+E23+E22+E21</f>
        <v>3790.3</v>
      </c>
      <c r="F27" s="89">
        <f>F21+F22+F23+F24</f>
        <v>2557.5</v>
      </c>
      <c r="G27" s="117">
        <f t="shared" si="2"/>
        <v>0.6747487006305569</v>
      </c>
      <c r="H27" s="117">
        <f t="shared" si="3"/>
        <v>1</v>
      </c>
      <c r="I27" s="89">
        <f aca="true" t="shared" si="5" ref="I27:AF27">I24+I23+I22+I21</f>
        <v>0</v>
      </c>
      <c r="J27" s="89">
        <f t="shared" si="5"/>
        <v>0</v>
      </c>
      <c r="K27" s="89">
        <f t="shared" si="5"/>
        <v>0</v>
      </c>
      <c r="L27" s="89">
        <f t="shared" si="5"/>
        <v>0</v>
      </c>
      <c r="M27" s="89">
        <f t="shared" si="5"/>
        <v>650</v>
      </c>
      <c r="N27" s="89">
        <f t="shared" si="5"/>
        <v>0</v>
      </c>
      <c r="O27" s="89">
        <f t="shared" si="5"/>
        <v>650</v>
      </c>
      <c r="P27" s="89">
        <f t="shared" si="5"/>
        <v>0</v>
      </c>
      <c r="Q27" s="89">
        <f t="shared" si="5"/>
        <v>895</v>
      </c>
      <c r="R27" s="89">
        <f t="shared" si="5"/>
        <v>2195</v>
      </c>
      <c r="S27" s="89">
        <f t="shared" si="5"/>
        <v>362.5</v>
      </c>
      <c r="T27" s="89">
        <f t="shared" si="5"/>
        <v>362.5</v>
      </c>
      <c r="U27" s="89">
        <f t="shared" si="5"/>
        <v>0</v>
      </c>
      <c r="V27" s="89">
        <f t="shared" si="5"/>
        <v>0</v>
      </c>
      <c r="W27" s="89">
        <f t="shared" si="5"/>
        <v>0</v>
      </c>
      <c r="X27" s="89">
        <f t="shared" si="5"/>
        <v>0</v>
      </c>
      <c r="Y27" s="89">
        <f t="shared" si="5"/>
        <v>0</v>
      </c>
      <c r="Z27" s="89">
        <f t="shared" si="5"/>
        <v>0</v>
      </c>
      <c r="AA27" s="89">
        <f t="shared" si="5"/>
        <v>0</v>
      </c>
      <c r="AB27" s="89">
        <f t="shared" si="5"/>
        <v>0</v>
      </c>
      <c r="AC27" s="89">
        <f t="shared" si="5"/>
        <v>232.8</v>
      </c>
      <c r="AD27" s="89">
        <f t="shared" si="5"/>
        <v>0</v>
      </c>
      <c r="AE27" s="89">
        <f t="shared" si="5"/>
        <v>1000</v>
      </c>
      <c r="AF27" s="89">
        <f t="shared" si="5"/>
        <v>0</v>
      </c>
      <c r="AG27" s="76"/>
    </row>
    <row r="28" spans="1:33" s="78" customFormat="1" ht="18.75">
      <c r="A28" s="77"/>
      <c r="B28" s="61" t="s">
        <v>43</v>
      </c>
      <c r="C28" s="88">
        <f>C25</f>
        <v>950</v>
      </c>
      <c r="D28" s="88">
        <f aca="true" t="shared" si="6" ref="D28:AF28">D25</f>
        <v>693.9</v>
      </c>
      <c r="E28" s="88">
        <f>E25</f>
        <v>950</v>
      </c>
      <c r="F28" s="88">
        <f t="shared" si="6"/>
        <v>693.9</v>
      </c>
      <c r="G28" s="117">
        <f t="shared" si="2"/>
        <v>0.730421052631579</v>
      </c>
      <c r="H28" s="117">
        <f t="shared" si="3"/>
        <v>1</v>
      </c>
      <c r="I28" s="88">
        <f t="shared" si="6"/>
        <v>0</v>
      </c>
      <c r="J28" s="88">
        <f t="shared" si="6"/>
        <v>0</v>
      </c>
      <c r="K28" s="88">
        <f t="shared" si="6"/>
        <v>200</v>
      </c>
      <c r="L28" s="88">
        <f t="shared" si="6"/>
        <v>182.7</v>
      </c>
      <c r="M28" s="88">
        <f t="shared" si="6"/>
        <v>0</v>
      </c>
      <c r="N28" s="88">
        <f t="shared" si="6"/>
        <v>0</v>
      </c>
      <c r="O28" s="88">
        <f t="shared" si="6"/>
        <v>0</v>
      </c>
      <c r="P28" s="88">
        <f t="shared" si="6"/>
        <v>0</v>
      </c>
      <c r="Q28" s="88">
        <f t="shared" si="6"/>
        <v>230</v>
      </c>
      <c r="R28" s="88">
        <f t="shared" si="6"/>
        <v>159.9</v>
      </c>
      <c r="S28" s="88">
        <f t="shared" si="6"/>
        <v>0</v>
      </c>
      <c r="T28" s="88">
        <f t="shared" si="6"/>
        <v>0</v>
      </c>
      <c r="U28" s="88">
        <f t="shared" si="6"/>
        <v>0</v>
      </c>
      <c r="V28" s="88">
        <f t="shared" si="6"/>
        <v>0</v>
      </c>
      <c r="W28" s="88">
        <f t="shared" si="6"/>
        <v>263.9</v>
      </c>
      <c r="X28" s="88">
        <f t="shared" si="6"/>
        <v>351.22</v>
      </c>
      <c r="Y28" s="88">
        <f t="shared" si="6"/>
        <v>0</v>
      </c>
      <c r="Z28" s="88">
        <f t="shared" si="6"/>
        <v>0</v>
      </c>
      <c r="AA28" s="88">
        <f t="shared" si="6"/>
        <v>0</v>
      </c>
      <c r="AB28" s="88">
        <f t="shared" si="6"/>
        <v>0</v>
      </c>
      <c r="AC28" s="88">
        <f t="shared" si="6"/>
        <v>256.1</v>
      </c>
      <c r="AD28" s="88">
        <f t="shared" si="6"/>
        <v>0</v>
      </c>
      <c r="AE28" s="88">
        <f t="shared" si="6"/>
        <v>0</v>
      </c>
      <c r="AF28" s="88">
        <f t="shared" si="6"/>
        <v>0</v>
      </c>
      <c r="AG28" s="60"/>
    </row>
    <row r="29" spans="1:33" s="15" customFormat="1" ht="18.75">
      <c r="A29" s="147" t="s">
        <v>56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9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6"/>
    </row>
    <row r="30" spans="1:33" s="48" customFormat="1" ht="78.75">
      <c r="A30" s="64"/>
      <c r="B30" s="65" t="s">
        <v>57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6"/>
    </row>
    <row r="31" spans="1:33" s="15" customFormat="1" ht="18.75">
      <c r="A31" s="66"/>
      <c r="B31" s="69" t="s">
        <v>46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6"/>
    </row>
    <row r="32" spans="1:33" s="15" customFormat="1" ht="79.5" customHeight="1">
      <c r="A32" s="35" t="s">
        <v>35</v>
      </c>
      <c r="B32" s="70" t="s">
        <v>58</v>
      </c>
      <c r="C32" s="82">
        <v>0</v>
      </c>
      <c r="D32" s="84">
        <v>0</v>
      </c>
      <c r="E32" s="84">
        <v>0</v>
      </c>
      <c r="F32" s="82">
        <v>0</v>
      </c>
      <c r="G32" s="82">
        <v>0</v>
      </c>
      <c r="H32" s="82">
        <v>0</v>
      </c>
      <c r="I32" s="82">
        <v>0</v>
      </c>
      <c r="J32" s="84">
        <v>0</v>
      </c>
      <c r="K32" s="84">
        <v>0</v>
      </c>
      <c r="L32" s="84">
        <v>0</v>
      </c>
      <c r="M32" s="82">
        <v>0</v>
      </c>
      <c r="N32" s="84">
        <v>0</v>
      </c>
      <c r="O32" s="82">
        <v>0</v>
      </c>
      <c r="P32" s="84">
        <v>0</v>
      </c>
      <c r="Q32" s="82">
        <v>0</v>
      </c>
      <c r="R32" s="84">
        <v>0</v>
      </c>
      <c r="S32" s="84">
        <v>0</v>
      </c>
      <c r="T32" s="84">
        <v>0</v>
      </c>
      <c r="U32" s="84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16"/>
    </row>
    <row r="33" spans="1:33" s="15" customFormat="1" ht="18.75">
      <c r="A33" s="29" t="s">
        <v>36</v>
      </c>
      <c r="B33" s="28" t="s">
        <v>44</v>
      </c>
      <c r="C33" s="90">
        <f>C34+C35</f>
        <v>0</v>
      </c>
      <c r="D33" s="90">
        <f aca="true" t="shared" si="7" ref="D33:AF33">D34+D35</f>
        <v>0</v>
      </c>
      <c r="E33" s="90">
        <f>E34+E35</f>
        <v>0</v>
      </c>
      <c r="F33" s="90">
        <f t="shared" si="7"/>
        <v>0</v>
      </c>
      <c r="G33" s="90">
        <f t="shared" si="7"/>
        <v>0</v>
      </c>
      <c r="H33" s="90">
        <f t="shared" si="7"/>
        <v>0</v>
      </c>
      <c r="I33" s="90">
        <f t="shared" si="7"/>
        <v>0</v>
      </c>
      <c r="J33" s="90">
        <f t="shared" si="7"/>
        <v>0</v>
      </c>
      <c r="K33" s="90">
        <f t="shared" si="7"/>
        <v>0</v>
      </c>
      <c r="L33" s="90">
        <f t="shared" si="7"/>
        <v>0</v>
      </c>
      <c r="M33" s="90">
        <f t="shared" si="7"/>
        <v>0</v>
      </c>
      <c r="N33" s="90">
        <f t="shared" si="7"/>
        <v>0</v>
      </c>
      <c r="O33" s="90">
        <f t="shared" si="7"/>
        <v>0</v>
      </c>
      <c r="P33" s="90">
        <f t="shared" si="7"/>
        <v>0</v>
      </c>
      <c r="Q33" s="90">
        <f t="shared" si="7"/>
        <v>0</v>
      </c>
      <c r="R33" s="90">
        <f t="shared" si="7"/>
        <v>0</v>
      </c>
      <c r="S33" s="90">
        <f t="shared" si="7"/>
        <v>0</v>
      </c>
      <c r="T33" s="90">
        <f t="shared" si="7"/>
        <v>0</v>
      </c>
      <c r="U33" s="90">
        <f t="shared" si="7"/>
        <v>0</v>
      </c>
      <c r="V33" s="90">
        <f t="shared" si="7"/>
        <v>0</v>
      </c>
      <c r="W33" s="90">
        <f t="shared" si="7"/>
        <v>0</v>
      </c>
      <c r="X33" s="90">
        <f t="shared" si="7"/>
        <v>0</v>
      </c>
      <c r="Y33" s="90">
        <f t="shared" si="7"/>
        <v>0</v>
      </c>
      <c r="Z33" s="90">
        <f t="shared" si="7"/>
        <v>0</v>
      </c>
      <c r="AA33" s="90">
        <f t="shared" si="7"/>
        <v>0</v>
      </c>
      <c r="AB33" s="90">
        <f t="shared" si="7"/>
        <v>0</v>
      </c>
      <c r="AC33" s="90">
        <f t="shared" si="7"/>
        <v>0</v>
      </c>
      <c r="AD33" s="90">
        <f t="shared" si="7"/>
        <v>0</v>
      </c>
      <c r="AE33" s="90">
        <f t="shared" si="7"/>
        <v>0</v>
      </c>
      <c r="AF33" s="90">
        <f t="shared" si="7"/>
        <v>0</v>
      </c>
      <c r="AG33" s="16"/>
    </row>
    <row r="34" spans="1:33" s="14" customFormat="1" ht="18.75">
      <c r="A34" s="71"/>
      <c r="B34" s="51" t="s">
        <v>21</v>
      </c>
      <c r="C34" s="85">
        <f>C32</f>
        <v>0</v>
      </c>
      <c r="D34" s="85">
        <f aca="true" t="shared" si="8" ref="D34:AF34">D32</f>
        <v>0</v>
      </c>
      <c r="E34" s="85">
        <f>E32</f>
        <v>0</v>
      </c>
      <c r="F34" s="85">
        <f t="shared" si="8"/>
        <v>0</v>
      </c>
      <c r="G34" s="85">
        <f t="shared" si="8"/>
        <v>0</v>
      </c>
      <c r="H34" s="85">
        <f t="shared" si="8"/>
        <v>0</v>
      </c>
      <c r="I34" s="85">
        <f t="shared" si="8"/>
        <v>0</v>
      </c>
      <c r="J34" s="85">
        <f t="shared" si="8"/>
        <v>0</v>
      </c>
      <c r="K34" s="85">
        <f t="shared" si="8"/>
        <v>0</v>
      </c>
      <c r="L34" s="85">
        <f t="shared" si="8"/>
        <v>0</v>
      </c>
      <c r="M34" s="85">
        <f t="shared" si="8"/>
        <v>0</v>
      </c>
      <c r="N34" s="85">
        <f t="shared" si="8"/>
        <v>0</v>
      </c>
      <c r="O34" s="85">
        <f t="shared" si="8"/>
        <v>0</v>
      </c>
      <c r="P34" s="85">
        <f t="shared" si="8"/>
        <v>0</v>
      </c>
      <c r="Q34" s="85">
        <f t="shared" si="8"/>
        <v>0</v>
      </c>
      <c r="R34" s="85">
        <f t="shared" si="8"/>
        <v>0</v>
      </c>
      <c r="S34" s="85">
        <f t="shared" si="8"/>
        <v>0</v>
      </c>
      <c r="T34" s="85">
        <f t="shared" si="8"/>
        <v>0</v>
      </c>
      <c r="U34" s="85">
        <f t="shared" si="8"/>
        <v>0</v>
      </c>
      <c r="V34" s="85">
        <f t="shared" si="8"/>
        <v>0</v>
      </c>
      <c r="W34" s="85">
        <f t="shared" si="8"/>
        <v>0</v>
      </c>
      <c r="X34" s="85">
        <f t="shared" si="8"/>
        <v>0</v>
      </c>
      <c r="Y34" s="85">
        <f t="shared" si="8"/>
        <v>0</v>
      </c>
      <c r="Z34" s="85">
        <f t="shared" si="8"/>
        <v>0</v>
      </c>
      <c r="AA34" s="85">
        <f t="shared" si="8"/>
        <v>0</v>
      </c>
      <c r="AB34" s="85">
        <f t="shared" si="8"/>
        <v>0</v>
      </c>
      <c r="AC34" s="85">
        <f t="shared" si="8"/>
        <v>0</v>
      </c>
      <c r="AD34" s="85">
        <f t="shared" si="8"/>
        <v>0</v>
      </c>
      <c r="AE34" s="85">
        <f t="shared" si="8"/>
        <v>0</v>
      </c>
      <c r="AF34" s="85">
        <f t="shared" si="8"/>
        <v>0</v>
      </c>
      <c r="AG34" s="60"/>
    </row>
    <row r="35" spans="1:33" s="14" customFormat="1" ht="18.75">
      <c r="A35" s="31"/>
      <c r="B35" s="14" t="s">
        <v>43</v>
      </c>
      <c r="C35" s="85">
        <v>0</v>
      </c>
      <c r="D35" s="84">
        <v>0</v>
      </c>
      <c r="E35" s="84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5">
        <v>0</v>
      </c>
      <c r="N35" s="82">
        <v>0</v>
      </c>
      <c r="O35" s="85">
        <v>0</v>
      </c>
      <c r="P35" s="82">
        <v>0</v>
      </c>
      <c r="Q35" s="85">
        <v>0</v>
      </c>
      <c r="R35" s="82">
        <v>0</v>
      </c>
      <c r="S35" s="82">
        <v>0</v>
      </c>
      <c r="T35" s="82">
        <v>0</v>
      </c>
      <c r="U35" s="82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5">
        <v>0</v>
      </c>
      <c r="AD35" s="80">
        <v>0</v>
      </c>
      <c r="AE35" s="85">
        <v>0</v>
      </c>
      <c r="AF35" s="80">
        <v>0</v>
      </c>
      <c r="AG35" s="60"/>
    </row>
    <row r="36" spans="1:33" s="15" customFormat="1" ht="23.25" customHeight="1">
      <c r="A36" s="153" t="s">
        <v>59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5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6"/>
    </row>
    <row r="37" spans="1:33" s="15" customFormat="1" ht="48" customHeight="1">
      <c r="A37" s="24" t="s">
        <v>32</v>
      </c>
      <c r="B37" s="28" t="s">
        <v>60</v>
      </c>
      <c r="C37" s="26"/>
      <c r="D37" s="24"/>
      <c r="E37" s="24"/>
      <c r="F37" s="26"/>
      <c r="G37" s="26"/>
      <c r="H37" s="26"/>
      <c r="I37" s="30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6"/>
    </row>
    <row r="38" spans="1:33" s="15" customFormat="1" ht="18.75">
      <c r="A38" s="24" t="s">
        <v>33</v>
      </c>
      <c r="B38" s="25" t="s">
        <v>46</v>
      </c>
      <c r="C38" s="26"/>
      <c r="D38" s="24"/>
      <c r="E38" s="24"/>
      <c r="F38" s="26"/>
      <c r="G38" s="26"/>
      <c r="H38" s="26"/>
      <c r="I38" s="30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6"/>
    </row>
    <row r="39" spans="1:33" s="15" customFormat="1" ht="33">
      <c r="A39" s="24"/>
      <c r="B39" s="72" t="s">
        <v>61</v>
      </c>
      <c r="C39" s="26"/>
      <c r="D39" s="24"/>
      <c r="E39" s="24"/>
      <c r="F39" s="26"/>
      <c r="G39" s="26"/>
      <c r="H39" s="26"/>
      <c r="I39" s="30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6"/>
    </row>
    <row r="40" spans="1:33" s="15" customFormat="1" ht="114.75" customHeight="1">
      <c r="A40" s="24"/>
      <c r="B40" s="25" t="s">
        <v>62</v>
      </c>
      <c r="C40" s="82">
        <v>207.8</v>
      </c>
      <c r="D40" s="84">
        <v>0</v>
      </c>
      <c r="E40" s="84">
        <v>0</v>
      </c>
      <c r="F40" s="82">
        <v>0</v>
      </c>
      <c r="G40" s="82">
        <v>0</v>
      </c>
      <c r="H40" s="82">
        <v>0</v>
      </c>
      <c r="I40" s="82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207.8</v>
      </c>
      <c r="AF40" s="80">
        <v>0</v>
      </c>
      <c r="AG40" s="16"/>
    </row>
    <row r="41" spans="1:33" s="15" customFormat="1" ht="63">
      <c r="A41" s="24"/>
      <c r="B41" s="25" t="s">
        <v>63</v>
      </c>
      <c r="C41" s="82">
        <v>155.8</v>
      </c>
      <c r="D41" s="84">
        <v>0</v>
      </c>
      <c r="E41" s="84">
        <v>0</v>
      </c>
      <c r="F41" s="82">
        <v>0</v>
      </c>
      <c r="G41" s="82">
        <v>0</v>
      </c>
      <c r="H41" s="82">
        <v>0</v>
      </c>
      <c r="I41" s="82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155.8</v>
      </c>
      <c r="AF41" s="80">
        <v>0</v>
      </c>
      <c r="AG41" s="16"/>
    </row>
    <row r="42" spans="1:33" s="15" customFormat="1" ht="99.75" customHeight="1">
      <c r="A42" s="24"/>
      <c r="B42" s="25" t="s">
        <v>64</v>
      </c>
      <c r="C42" s="82">
        <v>31.2</v>
      </c>
      <c r="D42" s="84">
        <v>0</v>
      </c>
      <c r="E42" s="84">
        <v>0</v>
      </c>
      <c r="F42" s="82">
        <v>0</v>
      </c>
      <c r="G42" s="82">
        <v>0</v>
      </c>
      <c r="H42" s="82">
        <v>0</v>
      </c>
      <c r="I42" s="82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31.2</v>
      </c>
      <c r="AF42" s="80">
        <v>0</v>
      </c>
      <c r="AG42" s="16"/>
    </row>
    <row r="43" spans="1:33" s="15" customFormat="1" ht="54" customHeight="1">
      <c r="A43" s="24"/>
      <c r="B43" s="25" t="s">
        <v>65</v>
      </c>
      <c r="C43" s="82">
        <v>5.2</v>
      </c>
      <c r="D43" s="84">
        <v>0</v>
      </c>
      <c r="E43" s="84">
        <v>0</v>
      </c>
      <c r="F43" s="82">
        <v>0</v>
      </c>
      <c r="G43" s="82">
        <v>0</v>
      </c>
      <c r="H43" s="82">
        <v>0</v>
      </c>
      <c r="I43" s="82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5.2</v>
      </c>
      <c r="AF43" s="80">
        <v>0</v>
      </c>
      <c r="AG43" s="16"/>
    </row>
    <row r="44" spans="1:33" s="15" customFormat="1" ht="17.25" customHeight="1">
      <c r="A44" s="29"/>
      <c r="B44" s="28" t="s">
        <v>44</v>
      </c>
      <c r="C44" s="104">
        <f>C45+C46</f>
        <v>400</v>
      </c>
      <c r="D44" s="104">
        <f aca="true" t="shared" si="9" ref="D44:AF44">D45+D46</f>
        <v>0</v>
      </c>
      <c r="E44" s="104">
        <f>E45+E46</f>
        <v>0</v>
      </c>
      <c r="F44" s="104">
        <f t="shared" si="9"/>
        <v>0</v>
      </c>
      <c r="G44" s="104">
        <f t="shared" si="9"/>
        <v>0</v>
      </c>
      <c r="H44" s="104">
        <f t="shared" si="9"/>
        <v>0</v>
      </c>
      <c r="I44" s="104">
        <f t="shared" si="9"/>
        <v>0</v>
      </c>
      <c r="J44" s="104">
        <f t="shared" si="9"/>
        <v>0</v>
      </c>
      <c r="K44" s="104">
        <f t="shared" si="9"/>
        <v>0</v>
      </c>
      <c r="L44" s="104">
        <f t="shared" si="9"/>
        <v>0</v>
      </c>
      <c r="M44" s="104">
        <f t="shared" si="9"/>
        <v>0</v>
      </c>
      <c r="N44" s="104">
        <f t="shared" si="9"/>
        <v>0</v>
      </c>
      <c r="O44" s="104">
        <f t="shared" si="9"/>
        <v>0</v>
      </c>
      <c r="P44" s="104">
        <f t="shared" si="9"/>
        <v>0</v>
      </c>
      <c r="Q44" s="104">
        <f t="shared" si="9"/>
        <v>0</v>
      </c>
      <c r="R44" s="104">
        <f t="shared" si="9"/>
        <v>0</v>
      </c>
      <c r="S44" s="104">
        <f t="shared" si="9"/>
        <v>0</v>
      </c>
      <c r="T44" s="104">
        <f t="shared" si="9"/>
        <v>0</v>
      </c>
      <c r="U44" s="104">
        <f t="shared" si="9"/>
        <v>0</v>
      </c>
      <c r="V44" s="104">
        <f t="shared" si="9"/>
        <v>0</v>
      </c>
      <c r="W44" s="104">
        <f t="shared" si="9"/>
        <v>0</v>
      </c>
      <c r="X44" s="104">
        <f t="shared" si="9"/>
        <v>0</v>
      </c>
      <c r="Y44" s="104">
        <f t="shared" si="9"/>
        <v>0</v>
      </c>
      <c r="Z44" s="104">
        <f t="shared" si="9"/>
        <v>0</v>
      </c>
      <c r="AA44" s="104">
        <f t="shared" si="9"/>
        <v>0</v>
      </c>
      <c r="AB44" s="104">
        <f t="shared" si="9"/>
        <v>0</v>
      </c>
      <c r="AC44" s="104">
        <f t="shared" si="9"/>
        <v>0</v>
      </c>
      <c r="AD44" s="104">
        <f t="shared" si="9"/>
        <v>0</v>
      </c>
      <c r="AE44" s="104">
        <f t="shared" si="9"/>
        <v>400</v>
      </c>
      <c r="AF44" s="104">
        <f t="shared" si="9"/>
        <v>0</v>
      </c>
      <c r="AG44" s="16"/>
    </row>
    <row r="45" spans="1:33" s="14" customFormat="1" ht="17.25" customHeight="1">
      <c r="A45" s="71"/>
      <c r="B45" s="51" t="s">
        <v>21</v>
      </c>
      <c r="C45" s="82">
        <f>C43+C42+C41+C40</f>
        <v>400</v>
      </c>
      <c r="D45" s="82">
        <f aca="true" t="shared" si="10" ref="D45:AF45">D43+D42+D41+D40</f>
        <v>0</v>
      </c>
      <c r="E45" s="82">
        <f>E43+E42+E41+E40</f>
        <v>0</v>
      </c>
      <c r="F45" s="82">
        <f t="shared" si="10"/>
        <v>0</v>
      </c>
      <c r="G45" s="82">
        <f t="shared" si="10"/>
        <v>0</v>
      </c>
      <c r="H45" s="82">
        <f t="shared" si="10"/>
        <v>0</v>
      </c>
      <c r="I45" s="82">
        <f t="shared" si="10"/>
        <v>0</v>
      </c>
      <c r="J45" s="82">
        <f t="shared" si="10"/>
        <v>0</v>
      </c>
      <c r="K45" s="82">
        <f t="shared" si="10"/>
        <v>0</v>
      </c>
      <c r="L45" s="82">
        <f t="shared" si="10"/>
        <v>0</v>
      </c>
      <c r="M45" s="82">
        <f t="shared" si="10"/>
        <v>0</v>
      </c>
      <c r="N45" s="82">
        <f t="shared" si="10"/>
        <v>0</v>
      </c>
      <c r="O45" s="82">
        <f t="shared" si="10"/>
        <v>0</v>
      </c>
      <c r="P45" s="82">
        <f t="shared" si="10"/>
        <v>0</v>
      </c>
      <c r="Q45" s="82">
        <f t="shared" si="10"/>
        <v>0</v>
      </c>
      <c r="R45" s="82">
        <f t="shared" si="10"/>
        <v>0</v>
      </c>
      <c r="S45" s="82">
        <f t="shared" si="10"/>
        <v>0</v>
      </c>
      <c r="T45" s="82">
        <f t="shared" si="10"/>
        <v>0</v>
      </c>
      <c r="U45" s="82">
        <f t="shared" si="10"/>
        <v>0</v>
      </c>
      <c r="V45" s="82">
        <f t="shared" si="10"/>
        <v>0</v>
      </c>
      <c r="W45" s="82">
        <f t="shared" si="10"/>
        <v>0</v>
      </c>
      <c r="X45" s="82">
        <f t="shared" si="10"/>
        <v>0</v>
      </c>
      <c r="Y45" s="82">
        <f t="shared" si="10"/>
        <v>0</v>
      </c>
      <c r="Z45" s="82">
        <f t="shared" si="10"/>
        <v>0</v>
      </c>
      <c r="AA45" s="82">
        <f t="shared" si="10"/>
        <v>0</v>
      </c>
      <c r="AB45" s="82">
        <f t="shared" si="10"/>
        <v>0</v>
      </c>
      <c r="AC45" s="82">
        <f t="shared" si="10"/>
        <v>0</v>
      </c>
      <c r="AD45" s="82">
        <f t="shared" si="10"/>
        <v>0</v>
      </c>
      <c r="AE45" s="82">
        <f t="shared" si="10"/>
        <v>400</v>
      </c>
      <c r="AF45" s="82">
        <f t="shared" si="10"/>
        <v>0</v>
      </c>
      <c r="AG45" s="60"/>
    </row>
    <row r="46" spans="1:33" s="14" customFormat="1" ht="18.75">
      <c r="A46" s="71"/>
      <c r="B46" s="14" t="s">
        <v>43</v>
      </c>
      <c r="C46" s="85">
        <v>0</v>
      </c>
      <c r="D46" s="84">
        <v>0</v>
      </c>
      <c r="E46" s="84">
        <v>0</v>
      </c>
      <c r="F46" s="82">
        <v>0</v>
      </c>
      <c r="G46" s="82">
        <v>0</v>
      </c>
      <c r="H46" s="82">
        <v>0</v>
      </c>
      <c r="I46" s="82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  <c r="AG46" s="60"/>
    </row>
    <row r="47" spans="1:33" s="15" customFormat="1" ht="24" customHeight="1">
      <c r="A47" s="153" t="s">
        <v>66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5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6"/>
    </row>
    <row r="48" spans="1:33" s="15" customFormat="1" ht="84.75" customHeight="1">
      <c r="A48" s="24" t="s">
        <v>34</v>
      </c>
      <c r="B48" s="28" t="s">
        <v>67</v>
      </c>
      <c r="C48" s="26"/>
      <c r="D48" s="24"/>
      <c r="E48" s="24"/>
      <c r="F48" s="26"/>
      <c r="G48" s="26"/>
      <c r="H48" s="26"/>
      <c r="I48" s="30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"/>
      <c r="W48" s="2"/>
      <c r="X48" s="2"/>
      <c r="Y48" s="2"/>
      <c r="Z48" s="2"/>
      <c r="AA48" s="2"/>
      <c r="AB48" s="2"/>
      <c r="AC48" s="26"/>
      <c r="AD48" s="2"/>
      <c r="AE48" s="26"/>
      <c r="AF48" s="2"/>
      <c r="AG48" s="16"/>
    </row>
    <row r="49" spans="1:33" s="15" customFormat="1" ht="219.75" customHeight="1">
      <c r="A49" s="62"/>
      <c r="B49" s="61" t="s">
        <v>68</v>
      </c>
      <c r="C49" s="131">
        <v>1870.3</v>
      </c>
      <c r="D49" s="132">
        <v>933.2</v>
      </c>
      <c r="E49" s="132">
        <v>1870.3</v>
      </c>
      <c r="F49" s="131">
        <v>846.3</v>
      </c>
      <c r="G49" s="133">
        <v>0.452</v>
      </c>
      <c r="H49" s="133">
        <v>0.907</v>
      </c>
      <c r="I49" s="131">
        <v>0</v>
      </c>
      <c r="J49" s="132">
        <v>0</v>
      </c>
      <c r="K49" s="132">
        <v>40</v>
      </c>
      <c r="L49" s="132">
        <v>0</v>
      </c>
      <c r="M49" s="132">
        <v>40</v>
      </c>
      <c r="N49" s="132">
        <v>64.1</v>
      </c>
      <c r="O49" s="132">
        <v>40</v>
      </c>
      <c r="P49" s="132">
        <v>34.2</v>
      </c>
      <c r="Q49" s="132">
        <v>40</v>
      </c>
      <c r="R49" s="132">
        <v>61.7</v>
      </c>
      <c r="S49" s="132">
        <v>40</v>
      </c>
      <c r="T49" s="132">
        <v>36.3</v>
      </c>
      <c r="U49" s="132">
        <v>244.4</v>
      </c>
      <c r="V49" s="95">
        <v>171</v>
      </c>
      <c r="W49" s="95">
        <v>244.4</v>
      </c>
      <c r="X49" s="95">
        <v>239.4</v>
      </c>
      <c r="Y49" s="95">
        <v>244.4</v>
      </c>
      <c r="Z49" s="95">
        <v>239.6</v>
      </c>
      <c r="AA49" s="95">
        <v>244.4</v>
      </c>
      <c r="AB49" s="95">
        <v>0</v>
      </c>
      <c r="AC49" s="131">
        <v>244.4</v>
      </c>
      <c r="AD49" s="95">
        <v>0</v>
      </c>
      <c r="AE49" s="131">
        <v>40</v>
      </c>
      <c r="AF49" s="95">
        <v>0</v>
      </c>
      <c r="AG49" s="150" t="s">
        <v>84</v>
      </c>
    </row>
    <row r="50" spans="1:33" s="15" customFormat="1" ht="159" customHeight="1">
      <c r="A50" s="29"/>
      <c r="B50" s="28" t="s">
        <v>44</v>
      </c>
      <c r="C50" s="94">
        <v>1870.3</v>
      </c>
      <c r="D50" s="94">
        <v>933.2</v>
      </c>
      <c r="E50" s="94">
        <v>1870.3</v>
      </c>
      <c r="F50" s="94">
        <v>846.3</v>
      </c>
      <c r="G50" s="133">
        <f>F50/C50</f>
        <v>0.45249425225899587</v>
      </c>
      <c r="H50" s="133">
        <f>F50/D50</f>
        <v>0.9068795542220316</v>
      </c>
      <c r="I50" s="94">
        <f aca="true" t="shared" si="11" ref="I50:AF50">I51+I52</f>
        <v>0</v>
      </c>
      <c r="J50" s="94">
        <f t="shared" si="11"/>
        <v>0</v>
      </c>
      <c r="K50" s="94">
        <f t="shared" si="11"/>
        <v>40</v>
      </c>
      <c r="L50" s="94">
        <f t="shared" si="11"/>
        <v>0</v>
      </c>
      <c r="M50" s="94">
        <f t="shared" si="11"/>
        <v>40</v>
      </c>
      <c r="N50" s="94">
        <v>64.1</v>
      </c>
      <c r="O50" s="94">
        <f t="shared" si="11"/>
        <v>40</v>
      </c>
      <c r="P50" s="94">
        <f t="shared" si="11"/>
        <v>34.2</v>
      </c>
      <c r="Q50" s="94">
        <f t="shared" si="11"/>
        <v>40</v>
      </c>
      <c r="R50" s="94">
        <f t="shared" si="11"/>
        <v>61.7</v>
      </c>
      <c r="S50" s="94">
        <f t="shared" si="11"/>
        <v>40</v>
      </c>
      <c r="T50" s="94">
        <f t="shared" si="11"/>
        <v>36.3</v>
      </c>
      <c r="U50" s="94">
        <v>244.4</v>
      </c>
      <c r="V50" s="94">
        <f t="shared" si="11"/>
        <v>171</v>
      </c>
      <c r="W50" s="94">
        <v>244.4</v>
      </c>
      <c r="X50" s="94">
        <f t="shared" si="11"/>
        <v>239.4</v>
      </c>
      <c r="Y50" s="94">
        <v>244.4</v>
      </c>
      <c r="Z50" s="94">
        <f t="shared" si="11"/>
        <v>239.6</v>
      </c>
      <c r="AA50" s="94">
        <v>244.4</v>
      </c>
      <c r="AB50" s="94">
        <f t="shared" si="11"/>
        <v>0</v>
      </c>
      <c r="AC50" s="94">
        <v>244.4</v>
      </c>
      <c r="AD50" s="94">
        <f t="shared" si="11"/>
        <v>0</v>
      </c>
      <c r="AE50" s="94">
        <v>448.3</v>
      </c>
      <c r="AF50" s="94">
        <f t="shared" si="11"/>
        <v>0</v>
      </c>
      <c r="AG50" s="151"/>
    </row>
    <row r="51" spans="1:33" s="14" customFormat="1" ht="18.75" customHeight="1">
      <c r="A51" s="71"/>
      <c r="B51" s="51" t="s">
        <v>21</v>
      </c>
      <c r="C51" s="92">
        <v>440</v>
      </c>
      <c r="D51" s="92">
        <v>320</v>
      </c>
      <c r="E51" s="92">
        <v>440</v>
      </c>
      <c r="F51" s="92">
        <v>320</v>
      </c>
      <c r="G51" s="133">
        <f>F51/C51</f>
        <v>0.7272727272727273</v>
      </c>
      <c r="H51" s="133">
        <f>F51/D51</f>
        <v>1</v>
      </c>
      <c r="I51" s="92">
        <f aca="true" t="shared" si="12" ref="I51:AF51">I49</f>
        <v>0</v>
      </c>
      <c r="J51" s="92">
        <f t="shared" si="12"/>
        <v>0</v>
      </c>
      <c r="K51" s="92">
        <f t="shared" si="12"/>
        <v>40</v>
      </c>
      <c r="L51" s="92">
        <f t="shared" si="12"/>
        <v>0</v>
      </c>
      <c r="M51" s="92">
        <f t="shared" si="12"/>
        <v>40</v>
      </c>
      <c r="N51" s="92">
        <v>64.1</v>
      </c>
      <c r="O51" s="92">
        <f t="shared" si="12"/>
        <v>40</v>
      </c>
      <c r="P51" s="92">
        <f t="shared" si="12"/>
        <v>34.2</v>
      </c>
      <c r="Q51" s="92">
        <f t="shared" si="12"/>
        <v>40</v>
      </c>
      <c r="R51" s="92">
        <f t="shared" si="12"/>
        <v>61.7</v>
      </c>
      <c r="S51" s="92">
        <f t="shared" si="12"/>
        <v>40</v>
      </c>
      <c r="T51" s="92">
        <f t="shared" si="12"/>
        <v>36.3</v>
      </c>
      <c r="U51" s="92">
        <v>40</v>
      </c>
      <c r="V51" s="92">
        <v>43.3</v>
      </c>
      <c r="W51" s="92">
        <v>40</v>
      </c>
      <c r="X51" s="92">
        <v>0</v>
      </c>
      <c r="Y51" s="92">
        <v>40</v>
      </c>
      <c r="Z51" s="92">
        <v>80.4</v>
      </c>
      <c r="AA51" s="92">
        <v>40</v>
      </c>
      <c r="AB51" s="92">
        <f t="shared" si="12"/>
        <v>0</v>
      </c>
      <c r="AC51" s="92">
        <v>40</v>
      </c>
      <c r="AD51" s="92">
        <f t="shared" si="12"/>
        <v>0</v>
      </c>
      <c r="AE51" s="92">
        <f t="shared" si="12"/>
        <v>40</v>
      </c>
      <c r="AF51" s="92">
        <f t="shared" si="12"/>
        <v>0</v>
      </c>
      <c r="AG51" s="60"/>
    </row>
    <row r="52" spans="1:33" s="14" customFormat="1" ht="18.75" customHeight="1">
      <c r="A52" s="71"/>
      <c r="B52" s="51" t="s">
        <v>43</v>
      </c>
      <c r="C52" s="92">
        <v>1430.3</v>
      </c>
      <c r="D52" s="93">
        <v>613.2</v>
      </c>
      <c r="E52" s="93">
        <v>1430.3</v>
      </c>
      <c r="F52" s="92">
        <v>526.3</v>
      </c>
      <c r="G52" s="133">
        <f>F52/C52</f>
        <v>0.36796476263720895</v>
      </c>
      <c r="H52" s="133">
        <f>F52/D52</f>
        <v>0.8582844096542726</v>
      </c>
      <c r="I52" s="92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93">
        <v>204.4</v>
      </c>
      <c r="V52" s="95">
        <v>127.7</v>
      </c>
      <c r="W52" s="95">
        <v>204.4</v>
      </c>
      <c r="X52" s="95">
        <v>239.4</v>
      </c>
      <c r="Y52" s="95">
        <v>204.4</v>
      </c>
      <c r="Z52" s="95">
        <v>159.2</v>
      </c>
      <c r="AA52" s="95">
        <v>204.4</v>
      </c>
      <c r="AB52" s="95">
        <v>0</v>
      </c>
      <c r="AC52" s="92">
        <v>204.4</v>
      </c>
      <c r="AD52" s="95">
        <v>0</v>
      </c>
      <c r="AE52" s="92">
        <v>408.3</v>
      </c>
      <c r="AF52" s="95">
        <v>0</v>
      </c>
      <c r="AG52" s="60"/>
    </row>
    <row r="53" spans="1:33" s="15" customFormat="1" ht="35.25" customHeight="1">
      <c r="A53" s="31" t="s">
        <v>37</v>
      </c>
      <c r="B53" s="28" t="s">
        <v>69</v>
      </c>
      <c r="C53" s="26"/>
      <c r="D53" s="24"/>
      <c r="E53" s="24"/>
      <c r="F53" s="26"/>
      <c r="G53" s="26"/>
      <c r="H53" s="26"/>
      <c r="I53" s="30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6"/>
    </row>
    <row r="54" spans="1:33" s="15" customFormat="1" ht="20.25" customHeight="1">
      <c r="A54" s="31"/>
      <c r="B54" s="51" t="s">
        <v>46</v>
      </c>
      <c r="C54" s="26"/>
      <c r="D54" s="24"/>
      <c r="E54" s="24"/>
      <c r="F54" s="26"/>
      <c r="G54" s="26"/>
      <c r="H54" s="26"/>
      <c r="I54" s="30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6"/>
    </row>
    <row r="55" spans="1:33" s="15" customFormat="1" ht="131.25" customHeight="1">
      <c r="A55" s="31"/>
      <c r="B55" s="51" t="s">
        <v>71</v>
      </c>
      <c r="C55" s="99" t="s">
        <v>73</v>
      </c>
      <c r="D55" s="99" t="s">
        <v>73</v>
      </c>
      <c r="E55" s="99" t="s">
        <v>73</v>
      </c>
      <c r="F55" s="99" t="s">
        <v>73</v>
      </c>
      <c r="G55" s="99" t="s">
        <v>73</v>
      </c>
      <c r="H55" s="99" t="s">
        <v>73</v>
      </c>
      <c r="I55" s="99" t="s">
        <v>73</v>
      </c>
      <c r="J55" s="99" t="s">
        <v>73</v>
      </c>
      <c r="K55" s="99" t="s">
        <v>73</v>
      </c>
      <c r="L55" s="99" t="s">
        <v>73</v>
      </c>
      <c r="M55" s="99" t="s">
        <v>73</v>
      </c>
      <c r="N55" s="99" t="s">
        <v>73</v>
      </c>
      <c r="O55" s="99" t="s">
        <v>73</v>
      </c>
      <c r="P55" s="99" t="s">
        <v>73</v>
      </c>
      <c r="Q55" s="99" t="s">
        <v>73</v>
      </c>
      <c r="R55" s="99" t="s">
        <v>73</v>
      </c>
      <c r="S55" s="99" t="s">
        <v>73</v>
      </c>
      <c r="T55" s="99" t="s">
        <v>73</v>
      </c>
      <c r="U55" s="99" t="s">
        <v>73</v>
      </c>
      <c r="V55" s="99" t="s">
        <v>73</v>
      </c>
      <c r="W55" s="99" t="s">
        <v>73</v>
      </c>
      <c r="X55" s="99" t="s">
        <v>73</v>
      </c>
      <c r="Y55" s="99" t="s">
        <v>73</v>
      </c>
      <c r="Z55" s="99" t="s">
        <v>73</v>
      </c>
      <c r="AA55" s="99" t="s">
        <v>73</v>
      </c>
      <c r="AB55" s="99" t="s">
        <v>73</v>
      </c>
      <c r="AC55" s="99" t="s">
        <v>73</v>
      </c>
      <c r="AD55" s="99" t="s">
        <v>73</v>
      </c>
      <c r="AE55" s="99" t="s">
        <v>73</v>
      </c>
      <c r="AF55" s="99" t="s">
        <v>73</v>
      </c>
      <c r="AG55" s="16"/>
    </row>
    <row r="56" spans="1:33" s="15" customFormat="1" ht="21" customHeight="1">
      <c r="A56" s="105"/>
      <c r="B56" s="28" t="s">
        <v>44</v>
      </c>
      <c r="C56" s="97" t="s">
        <v>73</v>
      </c>
      <c r="D56" s="97" t="s">
        <v>73</v>
      </c>
      <c r="E56" s="97" t="s">
        <v>73</v>
      </c>
      <c r="F56" s="97" t="s">
        <v>73</v>
      </c>
      <c r="G56" s="97" t="s">
        <v>73</v>
      </c>
      <c r="H56" s="97" t="s">
        <v>73</v>
      </c>
      <c r="I56" s="97" t="s">
        <v>73</v>
      </c>
      <c r="J56" s="97" t="s">
        <v>73</v>
      </c>
      <c r="K56" s="97" t="s">
        <v>73</v>
      </c>
      <c r="L56" s="97" t="s">
        <v>73</v>
      </c>
      <c r="M56" s="97" t="s">
        <v>73</v>
      </c>
      <c r="N56" s="97" t="s">
        <v>73</v>
      </c>
      <c r="O56" s="97" t="s">
        <v>73</v>
      </c>
      <c r="P56" s="97" t="s">
        <v>73</v>
      </c>
      <c r="Q56" s="97" t="s">
        <v>73</v>
      </c>
      <c r="R56" s="97" t="s">
        <v>73</v>
      </c>
      <c r="S56" s="97" t="s">
        <v>73</v>
      </c>
      <c r="T56" s="97" t="s">
        <v>73</v>
      </c>
      <c r="U56" s="97" t="s">
        <v>73</v>
      </c>
      <c r="V56" s="97" t="s">
        <v>73</v>
      </c>
      <c r="W56" s="97" t="s">
        <v>73</v>
      </c>
      <c r="X56" s="97" t="s">
        <v>73</v>
      </c>
      <c r="Y56" s="97" t="s">
        <v>73</v>
      </c>
      <c r="Z56" s="97" t="s">
        <v>73</v>
      </c>
      <c r="AA56" s="97" t="s">
        <v>73</v>
      </c>
      <c r="AB56" s="97" t="s">
        <v>73</v>
      </c>
      <c r="AC56" s="97" t="s">
        <v>73</v>
      </c>
      <c r="AD56" s="97" t="s">
        <v>73</v>
      </c>
      <c r="AE56" s="97" t="s">
        <v>73</v>
      </c>
      <c r="AF56" s="97" t="s">
        <v>73</v>
      </c>
      <c r="AG56" s="16"/>
    </row>
    <row r="57" spans="1:33" s="14" customFormat="1" ht="18.75" customHeight="1">
      <c r="A57" s="73"/>
      <c r="B57" s="51" t="s">
        <v>21</v>
      </c>
      <c r="C57" s="99" t="s">
        <v>73</v>
      </c>
      <c r="D57" s="99" t="s">
        <v>73</v>
      </c>
      <c r="E57" s="99" t="s">
        <v>73</v>
      </c>
      <c r="F57" s="99" t="s">
        <v>73</v>
      </c>
      <c r="G57" s="99" t="s">
        <v>73</v>
      </c>
      <c r="H57" s="99" t="s">
        <v>73</v>
      </c>
      <c r="I57" s="99" t="s">
        <v>73</v>
      </c>
      <c r="J57" s="99" t="s">
        <v>73</v>
      </c>
      <c r="K57" s="99" t="s">
        <v>73</v>
      </c>
      <c r="L57" s="99" t="s">
        <v>73</v>
      </c>
      <c r="M57" s="99" t="s">
        <v>73</v>
      </c>
      <c r="N57" s="99" t="s">
        <v>73</v>
      </c>
      <c r="O57" s="99" t="s">
        <v>73</v>
      </c>
      <c r="P57" s="99" t="s">
        <v>73</v>
      </c>
      <c r="Q57" s="99" t="s">
        <v>73</v>
      </c>
      <c r="R57" s="99" t="s">
        <v>73</v>
      </c>
      <c r="S57" s="99" t="s">
        <v>73</v>
      </c>
      <c r="T57" s="99" t="s">
        <v>73</v>
      </c>
      <c r="U57" s="99" t="s">
        <v>73</v>
      </c>
      <c r="V57" s="99" t="s">
        <v>73</v>
      </c>
      <c r="W57" s="99" t="s">
        <v>73</v>
      </c>
      <c r="X57" s="99" t="s">
        <v>73</v>
      </c>
      <c r="Y57" s="99" t="s">
        <v>73</v>
      </c>
      <c r="Z57" s="99" t="s">
        <v>73</v>
      </c>
      <c r="AA57" s="99" t="s">
        <v>73</v>
      </c>
      <c r="AB57" s="99" t="s">
        <v>73</v>
      </c>
      <c r="AC57" s="99" t="s">
        <v>73</v>
      </c>
      <c r="AD57" s="99" t="s">
        <v>73</v>
      </c>
      <c r="AE57" s="99" t="s">
        <v>73</v>
      </c>
      <c r="AF57" s="99" t="s">
        <v>73</v>
      </c>
      <c r="AG57" s="60"/>
    </row>
    <row r="58" spans="1:33" s="14" customFormat="1" ht="18.75">
      <c r="A58" s="51"/>
      <c r="B58" s="51" t="s">
        <v>43</v>
      </c>
      <c r="C58" s="99" t="s">
        <v>73</v>
      </c>
      <c r="D58" s="99" t="s">
        <v>73</v>
      </c>
      <c r="E58" s="99" t="s">
        <v>73</v>
      </c>
      <c r="F58" s="99" t="s">
        <v>73</v>
      </c>
      <c r="G58" s="99" t="s">
        <v>73</v>
      </c>
      <c r="H58" s="99" t="s">
        <v>73</v>
      </c>
      <c r="I58" s="99" t="s">
        <v>73</v>
      </c>
      <c r="J58" s="99" t="s">
        <v>73</v>
      </c>
      <c r="K58" s="99" t="s">
        <v>73</v>
      </c>
      <c r="L58" s="99" t="s">
        <v>73</v>
      </c>
      <c r="M58" s="99" t="s">
        <v>73</v>
      </c>
      <c r="N58" s="99" t="s">
        <v>73</v>
      </c>
      <c r="O58" s="99" t="s">
        <v>73</v>
      </c>
      <c r="P58" s="99" t="s">
        <v>73</v>
      </c>
      <c r="Q58" s="99" t="s">
        <v>73</v>
      </c>
      <c r="R58" s="99" t="s">
        <v>73</v>
      </c>
      <c r="S58" s="99" t="s">
        <v>73</v>
      </c>
      <c r="T58" s="99" t="s">
        <v>73</v>
      </c>
      <c r="U58" s="99" t="s">
        <v>73</v>
      </c>
      <c r="V58" s="99" t="s">
        <v>73</v>
      </c>
      <c r="W58" s="99" t="s">
        <v>73</v>
      </c>
      <c r="X58" s="99" t="s">
        <v>73</v>
      </c>
      <c r="Y58" s="99" t="s">
        <v>73</v>
      </c>
      <c r="Z58" s="99" t="s">
        <v>73</v>
      </c>
      <c r="AA58" s="99" t="s">
        <v>73</v>
      </c>
      <c r="AB58" s="99" t="s">
        <v>73</v>
      </c>
      <c r="AC58" s="99" t="s">
        <v>73</v>
      </c>
      <c r="AD58" s="99" t="s">
        <v>73</v>
      </c>
      <c r="AE58" s="99" t="s">
        <v>73</v>
      </c>
      <c r="AF58" s="99" t="s">
        <v>73</v>
      </c>
      <c r="AG58" s="60"/>
    </row>
    <row r="59" spans="1:33" s="15" customFormat="1" ht="63">
      <c r="A59" s="36"/>
      <c r="B59" s="28" t="s">
        <v>70</v>
      </c>
      <c r="C59" s="99"/>
      <c r="D59" s="96"/>
      <c r="E59" s="96"/>
      <c r="F59" s="97"/>
      <c r="G59" s="97"/>
      <c r="H59" s="97"/>
      <c r="I59" s="98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6"/>
    </row>
    <row r="60" spans="1:45" ht="132.75" customHeight="1">
      <c r="A60" s="31" t="s">
        <v>30</v>
      </c>
      <c r="B60" s="25" t="s">
        <v>72</v>
      </c>
      <c r="C60" s="99" t="s">
        <v>73</v>
      </c>
      <c r="D60" s="99" t="s">
        <v>73</v>
      </c>
      <c r="E60" s="99" t="s">
        <v>73</v>
      </c>
      <c r="F60" s="99" t="s">
        <v>73</v>
      </c>
      <c r="G60" s="99" t="s">
        <v>73</v>
      </c>
      <c r="H60" s="99" t="s">
        <v>73</v>
      </c>
      <c r="I60" s="99" t="s">
        <v>73</v>
      </c>
      <c r="J60" s="99" t="s">
        <v>73</v>
      </c>
      <c r="K60" s="99" t="s">
        <v>73</v>
      </c>
      <c r="L60" s="99" t="s">
        <v>73</v>
      </c>
      <c r="M60" s="99" t="s">
        <v>73</v>
      </c>
      <c r="N60" s="99" t="s">
        <v>73</v>
      </c>
      <c r="O60" s="99" t="s">
        <v>73</v>
      </c>
      <c r="P60" s="99" t="s">
        <v>73</v>
      </c>
      <c r="Q60" s="99" t="s">
        <v>73</v>
      </c>
      <c r="R60" s="99" t="s">
        <v>73</v>
      </c>
      <c r="S60" s="99" t="s">
        <v>73</v>
      </c>
      <c r="T60" s="99" t="s">
        <v>73</v>
      </c>
      <c r="U60" s="99" t="s">
        <v>73</v>
      </c>
      <c r="V60" s="99" t="s">
        <v>73</v>
      </c>
      <c r="W60" s="99" t="s">
        <v>73</v>
      </c>
      <c r="X60" s="99" t="s">
        <v>73</v>
      </c>
      <c r="Y60" s="99" t="s">
        <v>73</v>
      </c>
      <c r="Z60" s="99" t="s">
        <v>73</v>
      </c>
      <c r="AA60" s="99" t="s">
        <v>73</v>
      </c>
      <c r="AB60" s="99" t="s">
        <v>73</v>
      </c>
      <c r="AC60" s="99" t="s">
        <v>73</v>
      </c>
      <c r="AD60" s="99" t="s">
        <v>73</v>
      </c>
      <c r="AE60" s="99" t="s">
        <v>73</v>
      </c>
      <c r="AF60" s="99" t="s">
        <v>73</v>
      </c>
      <c r="AG60" s="37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3"/>
    </row>
    <row r="61" spans="1:45" ht="69" customHeight="1">
      <c r="A61" s="31" t="s">
        <v>38</v>
      </c>
      <c r="B61" s="25" t="s">
        <v>74</v>
      </c>
      <c r="C61" s="99" t="s">
        <v>73</v>
      </c>
      <c r="D61" s="99" t="s">
        <v>73</v>
      </c>
      <c r="E61" s="99" t="s">
        <v>73</v>
      </c>
      <c r="F61" s="99" t="s">
        <v>73</v>
      </c>
      <c r="G61" s="99" t="s">
        <v>73</v>
      </c>
      <c r="H61" s="99" t="s">
        <v>73</v>
      </c>
      <c r="I61" s="99" t="s">
        <v>73</v>
      </c>
      <c r="J61" s="99" t="s">
        <v>73</v>
      </c>
      <c r="K61" s="99" t="s">
        <v>73</v>
      </c>
      <c r="L61" s="99" t="s">
        <v>73</v>
      </c>
      <c r="M61" s="99" t="s">
        <v>73</v>
      </c>
      <c r="N61" s="99" t="s">
        <v>73</v>
      </c>
      <c r="O61" s="99" t="s">
        <v>73</v>
      </c>
      <c r="P61" s="99" t="s">
        <v>73</v>
      </c>
      <c r="Q61" s="99" t="s">
        <v>73</v>
      </c>
      <c r="R61" s="99" t="s">
        <v>73</v>
      </c>
      <c r="S61" s="99" t="s">
        <v>73</v>
      </c>
      <c r="T61" s="99" t="s">
        <v>73</v>
      </c>
      <c r="U61" s="99" t="s">
        <v>73</v>
      </c>
      <c r="V61" s="99" t="s">
        <v>73</v>
      </c>
      <c r="W61" s="99" t="s">
        <v>73</v>
      </c>
      <c r="X61" s="99" t="s">
        <v>73</v>
      </c>
      <c r="Y61" s="99" t="s">
        <v>73</v>
      </c>
      <c r="Z61" s="99" t="s">
        <v>73</v>
      </c>
      <c r="AA61" s="99" t="s">
        <v>73</v>
      </c>
      <c r="AB61" s="99" t="s">
        <v>73</v>
      </c>
      <c r="AC61" s="99" t="s">
        <v>73</v>
      </c>
      <c r="AD61" s="99" t="s">
        <v>73</v>
      </c>
      <c r="AE61" s="99" t="s">
        <v>73</v>
      </c>
      <c r="AF61" s="99" t="s">
        <v>73</v>
      </c>
      <c r="AG61" s="37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3"/>
    </row>
    <row r="62" spans="1:33" ht="54.75" customHeight="1">
      <c r="A62" s="31" t="s">
        <v>37</v>
      </c>
      <c r="B62" s="25" t="s">
        <v>75</v>
      </c>
      <c r="C62" s="99" t="s">
        <v>73</v>
      </c>
      <c r="D62" s="99" t="s">
        <v>73</v>
      </c>
      <c r="E62" s="99" t="s">
        <v>73</v>
      </c>
      <c r="F62" s="99" t="s">
        <v>73</v>
      </c>
      <c r="G62" s="99" t="s">
        <v>73</v>
      </c>
      <c r="H62" s="99" t="s">
        <v>73</v>
      </c>
      <c r="I62" s="99" t="s">
        <v>73</v>
      </c>
      <c r="J62" s="99" t="s">
        <v>73</v>
      </c>
      <c r="K62" s="99" t="s">
        <v>73</v>
      </c>
      <c r="L62" s="99" t="s">
        <v>73</v>
      </c>
      <c r="M62" s="99" t="s">
        <v>73</v>
      </c>
      <c r="N62" s="99" t="s">
        <v>73</v>
      </c>
      <c r="O62" s="99" t="s">
        <v>73</v>
      </c>
      <c r="P62" s="99" t="s">
        <v>73</v>
      </c>
      <c r="Q62" s="99" t="s">
        <v>73</v>
      </c>
      <c r="R62" s="99" t="s">
        <v>73</v>
      </c>
      <c r="S62" s="99" t="s">
        <v>73</v>
      </c>
      <c r="T62" s="99" t="s">
        <v>73</v>
      </c>
      <c r="U62" s="99" t="s">
        <v>73</v>
      </c>
      <c r="V62" s="99" t="s">
        <v>73</v>
      </c>
      <c r="W62" s="99" t="s">
        <v>73</v>
      </c>
      <c r="X62" s="99" t="s">
        <v>73</v>
      </c>
      <c r="Y62" s="99" t="s">
        <v>73</v>
      </c>
      <c r="Z62" s="99" t="s">
        <v>73</v>
      </c>
      <c r="AA62" s="99" t="s">
        <v>73</v>
      </c>
      <c r="AB62" s="99" t="s">
        <v>73</v>
      </c>
      <c r="AC62" s="99" t="s">
        <v>73</v>
      </c>
      <c r="AD62" s="99" t="s">
        <v>73</v>
      </c>
      <c r="AE62" s="99" t="s">
        <v>73</v>
      </c>
      <c r="AF62" s="99" t="s">
        <v>73</v>
      </c>
      <c r="AG62" s="38"/>
    </row>
    <row r="63" spans="1:33" s="107" customFormat="1" ht="16.5" customHeight="1">
      <c r="A63" s="108" t="s">
        <v>39</v>
      </c>
      <c r="B63" s="109" t="s">
        <v>44</v>
      </c>
      <c r="C63" s="110" t="s">
        <v>73</v>
      </c>
      <c r="D63" s="110" t="s">
        <v>73</v>
      </c>
      <c r="E63" s="110" t="s">
        <v>73</v>
      </c>
      <c r="F63" s="110" t="s">
        <v>73</v>
      </c>
      <c r="G63" s="110" t="s">
        <v>73</v>
      </c>
      <c r="H63" s="110" t="s">
        <v>73</v>
      </c>
      <c r="I63" s="110" t="s">
        <v>73</v>
      </c>
      <c r="J63" s="110" t="s">
        <v>73</v>
      </c>
      <c r="K63" s="110" t="s">
        <v>73</v>
      </c>
      <c r="L63" s="110" t="s">
        <v>73</v>
      </c>
      <c r="M63" s="110" t="s">
        <v>73</v>
      </c>
      <c r="N63" s="110" t="s">
        <v>73</v>
      </c>
      <c r="O63" s="110" t="s">
        <v>73</v>
      </c>
      <c r="P63" s="110" t="s">
        <v>73</v>
      </c>
      <c r="Q63" s="110" t="s">
        <v>73</v>
      </c>
      <c r="R63" s="110" t="s">
        <v>73</v>
      </c>
      <c r="S63" s="110" t="s">
        <v>73</v>
      </c>
      <c r="T63" s="110" t="s">
        <v>73</v>
      </c>
      <c r="U63" s="110" t="s">
        <v>73</v>
      </c>
      <c r="V63" s="110" t="s">
        <v>73</v>
      </c>
      <c r="W63" s="110" t="s">
        <v>73</v>
      </c>
      <c r="X63" s="110" t="s">
        <v>73</v>
      </c>
      <c r="Y63" s="110" t="s">
        <v>73</v>
      </c>
      <c r="Z63" s="110" t="s">
        <v>73</v>
      </c>
      <c r="AA63" s="110" t="s">
        <v>73</v>
      </c>
      <c r="AB63" s="110" t="s">
        <v>73</v>
      </c>
      <c r="AC63" s="110" t="s">
        <v>73</v>
      </c>
      <c r="AD63" s="110" t="s">
        <v>73</v>
      </c>
      <c r="AE63" s="110" t="s">
        <v>73</v>
      </c>
      <c r="AF63" s="110" t="s">
        <v>73</v>
      </c>
      <c r="AG63" s="106"/>
    </row>
    <row r="64" spans="1:33" ht="15.75">
      <c r="A64" s="31"/>
      <c r="B64" s="51" t="s">
        <v>21</v>
      </c>
      <c r="C64" s="99" t="s">
        <v>73</v>
      </c>
      <c r="D64" s="99" t="s">
        <v>73</v>
      </c>
      <c r="E64" s="99" t="s">
        <v>73</v>
      </c>
      <c r="F64" s="99" t="s">
        <v>73</v>
      </c>
      <c r="G64" s="99" t="s">
        <v>73</v>
      </c>
      <c r="H64" s="99" t="s">
        <v>73</v>
      </c>
      <c r="I64" s="99" t="s">
        <v>73</v>
      </c>
      <c r="J64" s="99" t="s">
        <v>73</v>
      </c>
      <c r="K64" s="99" t="s">
        <v>73</v>
      </c>
      <c r="L64" s="99" t="s">
        <v>73</v>
      </c>
      <c r="M64" s="99" t="s">
        <v>73</v>
      </c>
      <c r="N64" s="99" t="s">
        <v>73</v>
      </c>
      <c r="O64" s="99" t="s">
        <v>73</v>
      </c>
      <c r="P64" s="99" t="s">
        <v>73</v>
      </c>
      <c r="Q64" s="99" t="s">
        <v>73</v>
      </c>
      <c r="R64" s="99" t="s">
        <v>73</v>
      </c>
      <c r="S64" s="99" t="s">
        <v>73</v>
      </c>
      <c r="T64" s="99" t="s">
        <v>73</v>
      </c>
      <c r="U64" s="99" t="s">
        <v>73</v>
      </c>
      <c r="V64" s="99" t="s">
        <v>73</v>
      </c>
      <c r="W64" s="99" t="s">
        <v>73</v>
      </c>
      <c r="X64" s="99" t="s">
        <v>73</v>
      </c>
      <c r="Y64" s="99" t="s">
        <v>73</v>
      </c>
      <c r="Z64" s="99" t="s">
        <v>73</v>
      </c>
      <c r="AA64" s="99" t="s">
        <v>73</v>
      </c>
      <c r="AB64" s="99" t="s">
        <v>73</v>
      </c>
      <c r="AC64" s="99" t="s">
        <v>73</v>
      </c>
      <c r="AD64" s="99" t="s">
        <v>73</v>
      </c>
      <c r="AE64" s="99" t="s">
        <v>73</v>
      </c>
      <c r="AF64" s="99" t="s">
        <v>73</v>
      </c>
      <c r="AG64" s="38"/>
    </row>
    <row r="65" spans="1:33" ht="15.75">
      <c r="A65" s="27"/>
      <c r="B65" s="51" t="s">
        <v>43</v>
      </c>
      <c r="C65" s="99" t="s">
        <v>73</v>
      </c>
      <c r="D65" s="99" t="s">
        <v>73</v>
      </c>
      <c r="E65" s="99" t="s">
        <v>73</v>
      </c>
      <c r="F65" s="99" t="s">
        <v>73</v>
      </c>
      <c r="G65" s="99" t="s">
        <v>73</v>
      </c>
      <c r="H65" s="99" t="s">
        <v>73</v>
      </c>
      <c r="I65" s="99" t="s">
        <v>73</v>
      </c>
      <c r="J65" s="99" t="s">
        <v>73</v>
      </c>
      <c r="K65" s="99" t="s">
        <v>73</v>
      </c>
      <c r="L65" s="99" t="s">
        <v>73</v>
      </c>
      <c r="M65" s="99" t="s">
        <v>73</v>
      </c>
      <c r="N65" s="99" t="s">
        <v>73</v>
      </c>
      <c r="O65" s="99" t="s">
        <v>73</v>
      </c>
      <c r="P65" s="99" t="s">
        <v>73</v>
      </c>
      <c r="Q65" s="99" t="s">
        <v>73</v>
      </c>
      <c r="R65" s="99" t="s">
        <v>73</v>
      </c>
      <c r="S65" s="99" t="s">
        <v>73</v>
      </c>
      <c r="T65" s="99" t="s">
        <v>73</v>
      </c>
      <c r="U65" s="99" t="s">
        <v>73</v>
      </c>
      <c r="V65" s="99" t="s">
        <v>73</v>
      </c>
      <c r="W65" s="99" t="s">
        <v>73</v>
      </c>
      <c r="X65" s="99" t="s">
        <v>73</v>
      </c>
      <c r="Y65" s="99" t="s">
        <v>73</v>
      </c>
      <c r="Z65" s="99" t="s">
        <v>73</v>
      </c>
      <c r="AA65" s="99" t="s">
        <v>73</v>
      </c>
      <c r="AB65" s="99" t="s">
        <v>73</v>
      </c>
      <c r="AC65" s="99" t="s">
        <v>73</v>
      </c>
      <c r="AD65" s="99" t="s">
        <v>73</v>
      </c>
      <c r="AE65" s="99" t="s">
        <v>73</v>
      </c>
      <c r="AF65" s="99" t="s">
        <v>73</v>
      </c>
      <c r="AG65" s="38"/>
    </row>
    <row r="66" spans="1:33" s="107" customFormat="1" ht="23.25" customHeight="1">
      <c r="A66" s="113"/>
      <c r="B66" s="57" t="s">
        <v>40</v>
      </c>
      <c r="C66" s="114">
        <f>C67+C68</f>
        <v>7109.000000000001</v>
      </c>
      <c r="D66" s="114">
        <f aca="true" t="shared" si="13" ref="D66:AF66">D67+D68</f>
        <v>3571.4</v>
      </c>
      <c r="E66" s="114">
        <f>E26+E50</f>
        <v>6610.6</v>
      </c>
      <c r="F66" s="114">
        <f t="shared" si="13"/>
        <v>4097.7</v>
      </c>
      <c r="G66" s="134">
        <f>F66/C66</f>
        <v>0.576410184273456</v>
      </c>
      <c r="H66" s="134">
        <f>F66/D66</f>
        <v>1.1473651789214312</v>
      </c>
      <c r="I66" s="114">
        <f t="shared" si="13"/>
        <v>0</v>
      </c>
      <c r="J66" s="114">
        <f t="shared" si="13"/>
        <v>0</v>
      </c>
      <c r="K66" s="114">
        <f t="shared" si="13"/>
        <v>240</v>
      </c>
      <c r="L66" s="114">
        <f t="shared" si="13"/>
        <v>182.7</v>
      </c>
      <c r="M66" s="114">
        <f t="shared" si="13"/>
        <v>690</v>
      </c>
      <c r="N66" s="114">
        <f t="shared" si="13"/>
        <v>64.1</v>
      </c>
      <c r="O66" s="114">
        <f t="shared" si="13"/>
        <v>690</v>
      </c>
      <c r="P66" s="114">
        <f t="shared" si="13"/>
        <v>34.2</v>
      </c>
      <c r="Q66" s="114">
        <f>Q26+Q50</f>
        <v>1165</v>
      </c>
      <c r="R66" s="114">
        <f t="shared" si="13"/>
        <v>2416.6</v>
      </c>
      <c r="S66" s="114">
        <f t="shared" si="13"/>
        <v>402.5</v>
      </c>
      <c r="T66" s="114">
        <f t="shared" si="13"/>
        <v>398.8</v>
      </c>
      <c r="U66" s="114">
        <v>244.4</v>
      </c>
      <c r="V66" s="114">
        <f t="shared" si="13"/>
        <v>171</v>
      </c>
      <c r="W66" s="114" t="s">
        <v>87</v>
      </c>
      <c r="X66" s="114">
        <v>503.2</v>
      </c>
      <c r="Y66" s="114">
        <v>244.4</v>
      </c>
      <c r="Z66" s="114">
        <v>239.6</v>
      </c>
      <c r="AA66" s="114">
        <v>244.4</v>
      </c>
      <c r="AB66" s="114">
        <f t="shared" si="13"/>
        <v>0</v>
      </c>
      <c r="AC66" s="114">
        <f>AC14+AC26+AC33+AC50</f>
        <v>782.5</v>
      </c>
      <c r="AD66" s="114">
        <f t="shared" si="13"/>
        <v>0</v>
      </c>
      <c r="AE66" s="114">
        <f>AE14+AE26+AE33+AE44+AE50</f>
        <v>1897.5</v>
      </c>
      <c r="AF66" s="114">
        <f t="shared" si="13"/>
        <v>0</v>
      </c>
      <c r="AG66" s="106"/>
    </row>
    <row r="67" spans="2:33" ht="15.75">
      <c r="B67" s="50" t="s">
        <v>21</v>
      </c>
      <c r="C67" s="111">
        <f>C15+C27+C34+C45+C51</f>
        <v>4728.700000000001</v>
      </c>
      <c r="D67" s="111">
        <f>D27+D51</f>
        <v>2877.5</v>
      </c>
      <c r="E67" s="111">
        <f>E27+E51</f>
        <v>4230.3</v>
      </c>
      <c r="F67" s="111">
        <f aca="true" t="shared" si="14" ref="F67:AF67">F51+F45+F34+F27+F15</f>
        <v>2877.5</v>
      </c>
      <c r="G67" s="134">
        <f>F67/C67</f>
        <v>0.6085181973904031</v>
      </c>
      <c r="H67" s="134">
        <f>F67/D67</f>
        <v>1</v>
      </c>
      <c r="I67" s="111">
        <f t="shared" si="14"/>
        <v>0</v>
      </c>
      <c r="J67" s="111">
        <f t="shared" si="14"/>
        <v>0</v>
      </c>
      <c r="K67" s="111">
        <f t="shared" si="14"/>
        <v>40</v>
      </c>
      <c r="L67" s="111">
        <f t="shared" si="14"/>
        <v>0</v>
      </c>
      <c r="M67" s="111">
        <f t="shared" si="14"/>
        <v>690</v>
      </c>
      <c r="N67" s="111">
        <f t="shared" si="14"/>
        <v>64.1</v>
      </c>
      <c r="O67" s="111">
        <f t="shared" si="14"/>
        <v>690</v>
      </c>
      <c r="P67" s="111">
        <f t="shared" si="14"/>
        <v>34.2</v>
      </c>
      <c r="Q67" s="111">
        <f>Q27+Q51</f>
        <v>935</v>
      </c>
      <c r="R67" s="111">
        <f t="shared" si="14"/>
        <v>2256.7</v>
      </c>
      <c r="S67" s="111">
        <f t="shared" si="14"/>
        <v>402.5</v>
      </c>
      <c r="T67" s="111">
        <f t="shared" si="14"/>
        <v>398.8</v>
      </c>
      <c r="U67" s="111">
        <v>40</v>
      </c>
      <c r="V67" s="111">
        <f t="shared" si="14"/>
        <v>43.3</v>
      </c>
      <c r="W67" s="111">
        <v>40</v>
      </c>
      <c r="X67" s="111">
        <f t="shared" si="14"/>
        <v>0</v>
      </c>
      <c r="Y67" s="111">
        <v>40</v>
      </c>
      <c r="Z67" s="111">
        <f t="shared" si="14"/>
        <v>80.4</v>
      </c>
      <c r="AA67" s="111">
        <v>40</v>
      </c>
      <c r="AB67" s="111">
        <f t="shared" si="14"/>
        <v>0</v>
      </c>
      <c r="AC67" s="111">
        <f>AC15+AC27+AC34+AC51</f>
        <v>322</v>
      </c>
      <c r="AD67" s="111">
        <f t="shared" si="14"/>
        <v>0</v>
      </c>
      <c r="AE67" s="111">
        <f>AE15+AE34+AE27+AE45+AE51</f>
        <v>1489.2</v>
      </c>
      <c r="AF67" s="111">
        <f t="shared" si="14"/>
        <v>0</v>
      </c>
      <c r="AG67" s="112"/>
    </row>
    <row r="68" spans="1:33" s="78" customFormat="1" ht="18" customHeight="1">
      <c r="A68" s="77"/>
      <c r="B68" s="61" t="s">
        <v>43</v>
      </c>
      <c r="C68" s="88">
        <f>C28+C52</f>
        <v>2380.3</v>
      </c>
      <c r="D68" s="88">
        <f aca="true" t="shared" si="15" ref="D68:AF68">D28</f>
        <v>693.9</v>
      </c>
      <c r="E68" s="88">
        <v>2380.3</v>
      </c>
      <c r="F68" s="88">
        <f>F52+F28</f>
        <v>1220.1999999999998</v>
      </c>
      <c r="G68" s="134">
        <f>F68/C68</f>
        <v>0.5126244591017938</v>
      </c>
      <c r="H68" s="134">
        <f>F68/D68</f>
        <v>1.7584666378440696</v>
      </c>
      <c r="I68" s="88">
        <f t="shared" si="15"/>
        <v>0</v>
      </c>
      <c r="J68" s="88">
        <f t="shared" si="15"/>
        <v>0</v>
      </c>
      <c r="K68" s="88">
        <f t="shared" si="15"/>
        <v>200</v>
      </c>
      <c r="L68" s="88">
        <f t="shared" si="15"/>
        <v>182.7</v>
      </c>
      <c r="M68" s="88">
        <f t="shared" si="15"/>
        <v>0</v>
      </c>
      <c r="N68" s="88">
        <f t="shared" si="15"/>
        <v>0</v>
      </c>
      <c r="O68" s="88">
        <f t="shared" si="15"/>
        <v>0</v>
      </c>
      <c r="P68" s="88">
        <f t="shared" si="15"/>
        <v>0</v>
      </c>
      <c r="Q68" s="88">
        <f t="shared" si="15"/>
        <v>230</v>
      </c>
      <c r="R68" s="88">
        <f t="shared" si="15"/>
        <v>159.9</v>
      </c>
      <c r="S68" s="88">
        <f t="shared" si="15"/>
        <v>0</v>
      </c>
      <c r="T68" s="88">
        <f t="shared" si="15"/>
        <v>0</v>
      </c>
      <c r="U68" s="88">
        <v>204.4</v>
      </c>
      <c r="V68" s="88">
        <v>127.7</v>
      </c>
      <c r="W68" s="88">
        <v>468.3</v>
      </c>
      <c r="X68" s="88">
        <v>503.2</v>
      </c>
      <c r="Y68" s="88">
        <v>204.4</v>
      </c>
      <c r="Z68" s="88">
        <v>159.2</v>
      </c>
      <c r="AA68" s="88">
        <v>204.4</v>
      </c>
      <c r="AB68" s="88">
        <f t="shared" si="15"/>
        <v>0</v>
      </c>
      <c r="AC68" s="88">
        <f>AC28+AC52</f>
        <v>460.5</v>
      </c>
      <c r="AD68" s="88">
        <f t="shared" si="15"/>
        <v>0</v>
      </c>
      <c r="AE68" s="88">
        <f>AE52</f>
        <v>408.3</v>
      </c>
      <c r="AF68" s="88">
        <f t="shared" si="15"/>
        <v>0</v>
      </c>
      <c r="AG68" s="60"/>
    </row>
    <row r="70" spans="2:9" ht="78" customHeight="1">
      <c r="B70" s="135" t="s">
        <v>78</v>
      </c>
      <c r="C70" s="135"/>
      <c r="D70" s="135"/>
      <c r="E70" s="135"/>
      <c r="F70" s="152" t="s">
        <v>80</v>
      </c>
      <c r="G70" s="152"/>
      <c r="H70" s="157"/>
      <c r="I70" s="157"/>
    </row>
    <row r="71" spans="4:7" ht="15.75">
      <c r="D71" s="3"/>
      <c r="E71" s="3"/>
      <c r="F71" s="3"/>
      <c r="G71" s="3"/>
    </row>
    <row r="72" spans="2:7" ht="20.25">
      <c r="B72" s="142" t="s">
        <v>81</v>
      </c>
      <c r="C72" s="142"/>
      <c r="D72" s="142"/>
      <c r="E72" s="142"/>
      <c r="F72" s="142"/>
      <c r="G72" s="142"/>
    </row>
  </sheetData>
  <sheetProtection/>
  <mergeCells count="34">
    <mergeCell ref="H1:I1"/>
    <mergeCell ref="P1:Q1"/>
    <mergeCell ref="P2:T2"/>
    <mergeCell ref="P3:T3"/>
    <mergeCell ref="S5:T5"/>
    <mergeCell ref="AA5:AB5"/>
    <mergeCell ref="AC5:AD5"/>
    <mergeCell ref="B5:B6"/>
    <mergeCell ref="C5:C6"/>
    <mergeCell ref="D5:D6"/>
    <mergeCell ref="F5:F6"/>
    <mergeCell ref="K5:L5"/>
    <mergeCell ref="M5:N5"/>
    <mergeCell ref="O5:P5"/>
    <mergeCell ref="Q5:R5"/>
    <mergeCell ref="AG5:AG6"/>
    <mergeCell ref="H70:I70"/>
    <mergeCell ref="A36:U36"/>
    <mergeCell ref="U5:V5"/>
    <mergeCell ref="W5:X5"/>
    <mergeCell ref="Y5:Z5"/>
    <mergeCell ref="E5:E6"/>
    <mergeCell ref="G5:H5"/>
    <mergeCell ref="AE5:AF5"/>
    <mergeCell ref="I5:J5"/>
    <mergeCell ref="B72:G72"/>
    <mergeCell ref="B10:V10"/>
    <mergeCell ref="W10:AG10"/>
    <mergeCell ref="A9:U9"/>
    <mergeCell ref="A17:U17"/>
    <mergeCell ref="A29:U29"/>
    <mergeCell ref="AG49:AG50"/>
    <mergeCell ref="F70:G70"/>
    <mergeCell ref="A47:U47"/>
  </mergeCells>
  <printOptions horizontalCentered="1"/>
  <pageMargins left="0" right="0" top="0.3937007874015748" bottom="0.3937007874015748" header="0" footer="0"/>
  <pageSetup fitToHeight="2" horizontalDpi="600" verticalDpi="600" orientation="landscape" paperSize="9" scale="40" r:id="rId1"/>
  <rowBreaks count="1" manualBreakCount="1">
    <brk id="35" min="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2014-10-03T08:07:04Z</cp:lastPrinted>
  <dcterms:created xsi:type="dcterms:W3CDTF">1996-10-08T23:32:33Z</dcterms:created>
  <dcterms:modified xsi:type="dcterms:W3CDTF">2014-10-22T05:04:24Z</dcterms:modified>
  <cp:category/>
  <cp:version/>
  <cp:contentType/>
  <cp:contentStatus/>
</cp:coreProperties>
</file>